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ica\Desktop\My Documents\PRIPREMA ZA PLAN  i PLANIRANJE 2018.-2027\a-FIN.PLAN 2025.-S.Š.V.GORTAN\PRVI REBALANS 2025\"/>
    </mc:Choice>
  </mc:AlternateContent>
  <workbookProtection workbookPassword="C64C" lockStructure="1"/>
  <bookViews>
    <workbookView xWindow="90" yWindow="210" windowWidth="15180" windowHeight="8820"/>
  </bookViews>
  <sheets>
    <sheet name="NASLOVNA" sheetId="2" r:id="rId1"/>
    <sheet name="OPĆI DIO" sheetId="4" r:id="rId2"/>
    <sheet name="PRIHODI" sheetId="3" r:id="rId3"/>
    <sheet name="RASHODI" sheetId="1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E242" i="1" l="1"/>
  <c r="E312" i="1"/>
  <c r="E326" i="1"/>
  <c r="G158" i="1"/>
  <c r="F157" i="1"/>
  <c r="F156" i="1" s="1"/>
  <c r="E157" i="1"/>
  <c r="E156" i="1" s="1"/>
  <c r="E155" i="1" s="1"/>
  <c r="E154" i="1" s="1"/>
  <c r="E153" i="1" s="1"/>
  <c r="G156" i="1" l="1"/>
  <c r="G157" i="1"/>
  <c r="F155" i="1"/>
  <c r="G155" i="1" l="1"/>
  <c r="F154" i="1"/>
  <c r="G154" i="1" l="1"/>
  <c r="F153" i="1"/>
  <c r="G153" i="1" s="1"/>
  <c r="E62" i="1" l="1"/>
  <c r="E57" i="1"/>
  <c r="E53" i="1"/>
  <c r="E22" i="3"/>
  <c r="E7" i="3"/>
  <c r="E19" i="3"/>
  <c r="D7" i="3"/>
  <c r="D15" i="3"/>
  <c r="D8" i="3"/>
  <c r="C8" i="3"/>
  <c r="C12" i="3"/>
  <c r="D19" i="3"/>
  <c r="C19" i="3"/>
  <c r="C7" i="3" s="1"/>
  <c r="C15" i="3"/>
  <c r="E20" i="3" l="1"/>
  <c r="G277" i="1" l="1"/>
  <c r="G273" i="1"/>
  <c r="G268" i="1"/>
  <c r="G266" i="1"/>
  <c r="G264" i="1"/>
  <c r="F272" i="1"/>
  <c r="F271" i="1"/>
  <c r="F270" i="1" s="1"/>
  <c r="E272" i="1"/>
  <c r="F276" i="1"/>
  <c r="F275" i="1" s="1"/>
  <c r="F274" i="1" s="1"/>
  <c r="F267" i="1"/>
  <c r="F265" i="1"/>
  <c r="F263" i="1"/>
  <c r="E276" i="1"/>
  <c r="E275" i="1" s="1"/>
  <c r="E274" i="1" s="1"/>
  <c r="E267" i="1"/>
  <c r="E265" i="1"/>
  <c r="E263" i="1"/>
  <c r="G288" i="1"/>
  <c r="G274" i="1" l="1"/>
  <c r="G276" i="1"/>
  <c r="G265" i="1"/>
  <c r="G267" i="1"/>
  <c r="G263" i="1"/>
  <c r="G272" i="1"/>
  <c r="E271" i="1"/>
  <c r="E270" i="1" s="1"/>
  <c r="G270" i="1" s="1"/>
  <c r="G275" i="1"/>
  <c r="F262" i="1"/>
  <c r="F269" i="1"/>
  <c r="E262" i="1"/>
  <c r="E261" i="1" s="1"/>
  <c r="E260" i="1" s="1"/>
  <c r="E253" i="1"/>
  <c r="G257" i="1"/>
  <c r="F256" i="1"/>
  <c r="F253" i="1" s="1"/>
  <c r="F252" i="1" s="1"/>
  <c r="E256" i="1"/>
  <c r="G116" i="1"/>
  <c r="F115" i="1"/>
  <c r="E115" i="1"/>
  <c r="E228" i="1"/>
  <c r="E269" i="1" l="1"/>
  <c r="F261" i="1"/>
  <c r="G262" i="1"/>
  <c r="G271" i="1"/>
  <c r="G269" i="1"/>
  <c r="G253" i="1"/>
  <c r="G256" i="1"/>
  <c r="G115" i="1"/>
  <c r="G170" i="1"/>
  <c r="F177" i="1"/>
  <c r="G179" i="1"/>
  <c r="G185" i="1"/>
  <c r="F184" i="1"/>
  <c r="F183" i="1" s="1"/>
  <c r="F182" i="1" s="1"/>
  <c r="F169" i="1"/>
  <c r="F168" i="1" s="1"/>
  <c r="G168" i="1" s="1"/>
  <c r="G229" i="1"/>
  <c r="F228" i="1"/>
  <c r="E227" i="1"/>
  <c r="E226" i="1" s="1"/>
  <c r="G223" i="1"/>
  <c r="G181" i="1"/>
  <c r="F180" i="1"/>
  <c r="G180" i="1" s="1"/>
  <c r="G178" i="1"/>
  <c r="E177" i="1"/>
  <c r="G176" i="1"/>
  <c r="G175" i="1"/>
  <c r="F174" i="1"/>
  <c r="G174" i="1" s="1"/>
  <c r="G173" i="1"/>
  <c r="F172" i="1"/>
  <c r="E172" i="1"/>
  <c r="E167" i="1"/>
  <c r="F260" i="1" l="1"/>
  <c r="G260" i="1" s="1"/>
  <c r="G261" i="1"/>
  <c r="G182" i="1"/>
  <c r="G169" i="1"/>
  <c r="G184" i="1"/>
  <c r="G177" i="1"/>
  <c r="F171" i="1"/>
  <c r="F167" i="1" s="1"/>
  <c r="G183" i="1"/>
  <c r="G228" i="1"/>
  <c r="E225" i="1"/>
  <c r="E224" i="1"/>
  <c r="F227" i="1"/>
  <c r="G172" i="1"/>
  <c r="F312" i="1"/>
  <c r="F326" i="1"/>
  <c r="G324" i="1"/>
  <c r="G322" i="1"/>
  <c r="G320" i="1"/>
  <c r="G327" i="1"/>
  <c r="G313" i="1"/>
  <c r="G167" i="1" l="1"/>
  <c r="F166" i="1"/>
  <c r="G227" i="1"/>
  <c r="F226" i="1"/>
  <c r="G171" i="1"/>
  <c r="G91" i="1"/>
  <c r="E89" i="1"/>
  <c r="F89" i="1"/>
  <c r="F165" i="1" l="1"/>
  <c r="G166" i="1"/>
  <c r="F224" i="1"/>
  <c r="G224" i="1" s="1"/>
  <c r="G226" i="1"/>
  <c r="F225" i="1"/>
  <c r="G225" i="1" s="1"/>
  <c r="D12" i="3"/>
  <c r="E17" i="3"/>
  <c r="G222" i="1"/>
  <c r="F221" i="1"/>
  <c r="E221" i="1"/>
  <c r="E220" i="1" s="1"/>
  <c r="E219" i="1" s="1"/>
  <c r="G221" i="1" l="1"/>
  <c r="E218" i="1"/>
  <c r="E217" i="1"/>
  <c r="F220" i="1"/>
  <c r="G329" i="1"/>
  <c r="G328" i="1"/>
  <c r="E325" i="1"/>
  <c r="F323" i="1"/>
  <c r="E323" i="1"/>
  <c r="F321" i="1"/>
  <c r="E321" i="1"/>
  <c r="F319" i="1"/>
  <c r="E319" i="1"/>
  <c r="E318" i="1" s="1"/>
  <c r="G315" i="1"/>
  <c r="G314" i="1"/>
  <c r="E311" i="1"/>
  <c r="G310" i="1"/>
  <c r="F309" i="1"/>
  <c r="E309" i="1"/>
  <c r="G308" i="1"/>
  <c r="F307" i="1"/>
  <c r="E307" i="1"/>
  <c r="G306" i="1"/>
  <c r="F305" i="1"/>
  <c r="E305" i="1"/>
  <c r="G319" i="1" l="1"/>
  <c r="F318" i="1"/>
  <c r="G312" i="1"/>
  <c r="F311" i="1"/>
  <c r="G311" i="1" s="1"/>
  <c r="E304" i="1"/>
  <c r="E303" i="1" s="1"/>
  <c r="E302" i="1" s="1"/>
  <c r="G307" i="1"/>
  <c r="E317" i="1"/>
  <c r="E316" i="1" s="1"/>
  <c r="G321" i="1"/>
  <c r="G220" i="1"/>
  <c r="F219" i="1"/>
  <c r="G326" i="1"/>
  <c r="G323" i="1"/>
  <c r="G309" i="1"/>
  <c r="G305" i="1"/>
  <c r="F304" i="1"/>
  <c r="F325" i="1"/>
  <c r="F57" i="1"/>
  <c r="F62" i="1"/>
  <c r="G325" i="1" l="1"/>
  <c r="F317" i="1"/>
  <c r="E301" i="1"/>
  <c r="E300" i="1" s="1"/>
  <c r="F217" i="1"/>
  <c r="G219" i="1"/>
  <c r="F218" i="1"/>
  <c r="G218" i="1" s="1"/>
  <c r="G318" i="1"/>
  <c r="G304" i="1"/>
  <c r="F303" i="1"/>
  <c r="F242" i="1"/>
  <c r="G244" i="1"/>
  <c r="F14" i="4"/>
  <c r="F11" i="4"/>
  <c r="E298" i="1"/>
  <c r="E296" i="1"/>
  <c r="E294" i="1"/>
  <c r="E287" i="1"/>
  <c r="E285" i="1"/>
  <c r="E284" i="1" s="1"/>
  <c r="E278" i="1" s="1"/>
  <c r="E282" i="1"/>
  <c r="E280" i="1"/>
  <c r="E258" i="1"/>
  <c r="E254" i="1"/>
  <c r="E252" i="1"/>
  <c r="E251" i="1" s="1"/>
  <c r="E250" i="1" s="1"/>
  <c r="E248" i="1"/>
  <c r="E247" i="1" s="1"/>
  <c r="E246" i="1" s="1"/>
  <c r="E245" i="1" s="1"/>
  <c r="E241" i="1"/>
  <c r="E235" i="1"/>
  <c r="E234" i="1" s="1"/>
  <c r="E233" i="1" s="1"/>
  <c r="E232" i="1" s="1"/>
  <c r="E231" i="1" s="1"/>
  <c r="E230" i="1" s="1"/>
  <c r="E215" i="1"/>
  <c r="E214" i="1" s="1"/>
  <c r="E213" i="1" s="1"/>
  <c r="E212" i="1" s="1"/>
  <c r="E208" i="1"/>
  <c r="E207" i="1" s="1"/>
  <c r="E206" i="1" s="1"/>
  <c r="E204" i="1"/>
  <c r="E200" i="1"/>
  <c r="E198" i="1"/>
  <c r="E196" i="1"/>
  <c r="E190" i="1"/>
  <c r="E188" i="1"/>
  <c r="E187" i="1" s="1"/>
  <c r="E163" i="1"/>
  <c r="E162" i="1" s="1"/>
  <c r="E161" i="1" s="1"/>
  <c r="E160" i="1" s="1"/>
  <c r="E159" i="1" s="1"/>
  <c r="E151" i="1"/>
  <c r="E150" i="1" s="1"/>
  <c r="E149" i="1" s="1"/>
  <c r="E148" i="1" s="1"/>
  <c r="E146" i="1"/>
  <c r="E145" i="1" s="1"/>
  <c r="E144" i="1" s="1"/>
  <c r="E143" i="1" s="1"/>
  <c r="E141" i="1"/>
  <c r="E140" i="1" s="1"/>
  <c r="E139" i="1" s="1"/>
  <c r="E135" i="1"/>
  <c r="E134" i="1" s="1"/>
  <c r="E133" i="1" s="1"/>
  <c r="E132" i="1" s="1"/>
  <c r="E130" i="1"/>
  <c r="E129" i="1" s="1"/>
  <c r="E127" i="1"/>
  <c r="E126" i="1" s="1"/>
  <c r="E123" i="1"/>
  <c r="E121" i="1"/>
  <c r="E113" i="1"/>
  <c r="E111" i="1"/>
  <c r="E104" i="1"/>
  <c r="E103" i="1" s="1"/>
  <c r="E99" i="1"/>
  <c r="E98" i="1" s="1"/>
  <c r="E94" i="1"/>
  <c r="E92" i="1"/>
  <c r="E83" i="1"/>
  <c r="E82" i="1" s="1"/>
  <c r="E81" i="1" s="1"/>
  <c r="E80" i="1" s="1"/>
  <c r="E78" i="1"/>
  <c r="E77" i="1" s="1"/>
  <c r="E73" i="1"/>
  <c r="E72" i="1" s="1"/>
  <c r="E70" i="1"/>
  <c r="E52" i="1" s="1"/>
  <c r="E47" i="1"/>
  <c r="E45" i="1"/>
  <c r="E43" i="1"/>
  <c r="E41" i="1"/>
  <c r="E35" i="1"/>
  <c r="E34" i="1" s="1"/>
  <c r="E30" i="1"/>
  <c r="E23" i="1"/>
  <c r="E18" i="1"/>
  <c r="E14" i="1"/>
  <c r="F17" i="4" l="1"/>
  <c r="E240" i="1"/>
  <c r="E239" i="1" s="1"/>
  <c r="E110" i="1"/>
  <c r="E109" i="1" s="1"/>
  <c r="E108" i="1" s="1"/>
  <c r="E107" i="1" s="1"/>
  <c r="E75" i="1"/>
  <c r="E76" i="1"/>
  <c r="G217" i="1"/>
  <c r="G317" i="1"/>
  <c r="F316" i="1"/>
  <c r="G316" i="1" s="1"/>
  <c r="G303" i="1"/>
  <c r="F302" i="1"/>
  <c r="E51" i="1"/>
  <c r="E50" i="1" s="1"/>
  <c r="E49" i="1" s="1"/>
  <c r="E120" i="1"/>
  <c r="E119" i="1" s="1"/>
  <c r="E118" i="1" s="1"/>
  <c r="E117" i="1" s="1"/>
  <c r="E13" i="1"/>
  <c r="E12" i="1" s="1"/>
  <c r="E88" i="1"/>
  <c r="E87" i="1" s="1"/>
  <c r="E86" i="1" s="1"/>
  <c r="E85" i="1" s="1"/>
  <c r="E40" i="1"/>
  <c r="E39" i="1" s="1"/>
  <c r="E38" i="1" s="1"/>
  <c r="E37" i="1" s="1"/>
  <c r="E195" i="1"/>
  <c r="E194" i="1" s="1"/>
  <c r="E193" i="1" s="1"/>
  <c r="E192" i="1" s="1"/>
  <c r="E293" i="1"/>
  <c r="E292" i="1" s="1"/>
  <c r="E291" i="1" s="1"/>
  <c r="E290" i="1" s="1"/>
  <c r="E289" i="1" s="1"/>
  <c r="E138" i="1"/>
  <c r="E137" i="1"/>
  <c r="E186" i="1"/>
  <c r="E211" i="1"/>
  <c r="E210" i="1" s="1"/>
  <c r="E106" i="1" l="1"/>
  <c r="E237" i="1"/>
  <c r="E238" i="1"/>
  <c r="E7" i="1"/>
  <c r="E8" i="1"/>
  <c r="C22" i="3"/>
  <c r="E11" i="1"/>
  <c r="E10" i="1" s="1"/>
  <c r="F301" i="1"/>
  <c r="G302" i="1"/>
  <c r="E9" i="1" l="1"/>
  <c r="E6" i="1" s="1"/>
  <c r="G301" i="1"/>
  <c r="F300" i="1"/>
  <c r="F27" i="4"/>
  <c r="H24" i="4"/>
  <c r="H20" i="4"/>
  <c r="H16" i="4"/>
  <c r="H15" i="4"/>
  <c r="H12" i="4"/>
  <c r="E10" i="3"/>
  <c r="G300" i="1" l="1"/>
  <c r="G299" i="1"/>
  <c r="G297" i="1"/>
  <c r="G295" i="1"/>
  <c r="G283" i="1"/>
  <c r="G259" i="1"/>
  <c r="G255" i="1"/>
  <c r="G249" i="1"/>
  <c r="G243" i="1"/>
  <c r="G236" i="1"/>
  <c r="G216" i="1"/>
  <c r="G209" i="1"/>
  <c r="G205" i="1"/>
  <c r="G203" i="1"/>
  <c r="G202" i="1"/>
  <c r="G201" i="1"/>
  <c r="G199" i="1"/>
  <c r="G197" i="1"/>
  <c r="G191" i="1"/>
  <c r="G164" i="1"/>
  <c r="G152" i="1"/>
  <c r="G147" i="1"/>
  <c r="G142" i="1"/>
  <c r="G136" i="1"/>
  <c r="G131" i="1"/>
  <c r="G128" i="1"/>
  <c r="G125" i="1"/>
  <c r="G124" i="1"/>
  <c r="G122" i="1"/>
  <c r="G114" i="1"/>
  <c r="G112" i="1"/>
  <c r="G105" i="1"/>
  <c r="G102" i="1"/>
  <c r="G101" i="1"/>
  <c r="G100" i="1"/>
  <c r="G97" i="1"/>
  <c r="G96" i="1"/>
  <c r="G95" i="1"/>
  <c r="G93" i="1"/>
  <c r="G90" i="1"/>
  <c r="G84" i="1"/>
  <c r="G79" i="1"/>
  <c r="G74" i="1"/>
  <c r="G71" i="1"/>
  <c r="G69" i="1"/>
  <c r="G68" i="1"/>
  <c r="G67" i="1"/>
  <c r="G66" i="1"/>
  <c r="G65" i="1"/>
  <c r="G64" i="1"/>
  <c r="G63" i="1"/>
  <c r="G61" i="1"/>
  <c r="G60" i="1"/>
  <c r="G59" i="1"/>
  <c r="G58" i="1"/>
  <c r="G56" i="1"/>
  <c r="G55" i="1"/>
  <c r="G54" i="1"/>
  <c r="G48" i="1"/>
  <c r="G46" i="1"/>
  <c r="G44" i="1"/>
  <c r="G42" i="1"/>
  <c r="G36" i="1"/>
  <c r="G33" i="1"/>
  <c r="G32" i="1"/>
  <c r="G31" i="1"/>
  <c r="G29" i="1"/>
  <c r="G28" i="1"/>
  <c r="G27" i="1"/>
  <c r="G26" i="1"/>
  <c r="G25" i="1"/>
  <c r="G24" i="1"/>
  <c r="G22" i="1"/>
  <c r="G21" i="1"/>
  <c r="G20" i="1"/>
  <c r="G19" i="1"/>
  <c r="G17" i="1"/>
  <c r="G16" i="1"/>
  <c r="G15" i="1"/>
  <c r="E21" i="3"/>
  <c r="E16" i="3"/>
  <c r="E14" i="3"/>
  <c r="E13" i="3"/>
  <c r="E18" i="3"/>
  <c r="E11" i="3"/>
  <c r="E9" i="3"/>
  <c r="D22" i="3"/>
  <c r="E15" i="3" l="1"/>
  <c r="F248" i="1" l="1"/>
  <c r="F247" i="1" s="1"/>
  <c r="F246" i="1" l="1"/>
  <c r="G247" i="1"/>
  <c r="G248" i="1"/>
  <c r="F235" i="1"/>
  <c r="F234" i="1" l="1"/>
  <c r="G235" i="1"/>
  <c r="F245" i="1"/>
  <c r="G245" i="1" s="1"/>
  <c r="G246" i="1"/>
  <c r="F233" i="1" l="1"/>
  <c r="G234" i="1"/>
  <c r="F83" i="1"/>
  <c r="F82" i="1" l="1"/>
  <c r="G83" i="1"/>
  <c r="F232" i="1"/>
  <c r="G233" i="1"/>
  <c r="F135" i="1"/>
  <c r="F123" i="1"/>
  <c r="F127" i="1"/>
  <c r="F126" i="1" s="1"/>
  <c r="F121" i="1"/>
  <c r="F47" i="1"/>
  <c r="F134" i="1" l="1"/>
  <c r="F231" i="1"/>
  <c r="G232" i="1"/>
  <c r="F81" i="1"/>
  <c r="G82" i="1"/>
  <c r="F120" i="1"/>
  <c r="F230" i="1" l="1"/>
  <c r="G230" i="1" s="1"/>
  <c r="F80" i="1"/>
  <c r="G80" i="1" s="1"/>
  <c r="G81" i="1"/>
  <c r="G231" i="1"/>
  <c r="F133" i="1"/>
  <c r="F78" i="1"/>
  <c r="F77" i="1" l="1"/>
  <c r="F76" i="1" s="1"/>
  <c r="G78" i="1"/>
  <c r="F132" i="1"/>
  <c r="G75" i="1" l="1"/>
  <c r="F75" i="1"/>
  <c r="G77" i="1"/>
  <c r="G76" i="1" s="1"/>
  <c r="F99" i="1" l="1"/>
  <c r="F113" i="1"/>
  <c r="F111" i="1"/>
  <c r="F141" i="1"/>
  <c r="F146" i="1"/>
  <c r="F151" i="1"/>
  <c r="F208" i="1"/>
  <c r="F204" i="1"/>
  <c r="F200" i="1"/>
  <c r="F198" i="1"/>
  <c r="F196" i="1"/>
  <c r="F287" i="1"/>
  <c r="F286" i="1" s="1"/>
  <c r="F258" i="1"/>
  <c r="F254" i="1"/>
  <c r="F110" i="1" l="1"/>
  <c r="G198" i="1"/>
  <c r="F98" i="1"/>
  <c r="F140" i="1"/>
  <c r="G252" i="1"/>
  <c r="F145" i="1"/>
  <c r="G254" i="1"/>
  <c r="F241" i="1"/>
  <c r="G242" i="1"/>
  <c r="F207" i="1"/>
  <c r="F195" i="1"/>
  <c r="G258" i="1"/>
  <c r="F150" i="1"/>
  <c r="F73" i="1"/>
  <c r="F70" i="1"/>
  <c r="F53" i="1"/>
  <c r="F45" i="1"/>
  <c r="F43" i="1"/>
  <c r="F41" i="1"/>
  <c r="F35" i="1"/>
  <c r="F23" i="1"/>
  <c r="F30" i="1"/>
  <c r="F18" i="1"/>
  <c r="F14" i="1"/>
  <c r="F40" i="1" l="1"/>
  <c r="F149" i="1"/>
  <c r="F144" i="1"/>
  <c r="F72" i="1"/>
  <c r="F240" i="1"/>
  <c r="F239" i="1" s="1"/>
  <c r="F238" i="1" s="1"/>
  <c r="G241" i="1"/>
  <c r="F34" i="1"/>
  <c r="F206" i="1"/>
  <c r="F139" i="1"/>
  <c r="F52" i="1"/>
  <c r="F13" i="1"/>
  <c r="F137" i="1" l="1"/>
  <c r="F148" i="1"/>
  <c r="F138" i="1"/>
  <c r="G151" i="1"/>
  <c r="G240" i="1"/>
  <c r="F143" i="1"/>
  <c r="F51" i="1"/>
  <c r="G239" i="1" l="1"/>
  <c r="G150" i="1"/>
  <c r="F50" i="1"/>
  <c r="F49" i="1" s="1"/>
  <c r="G238" i="1" l="1"/>
  <c r="G148" i="1"/>
  <c r="G149" i="1"/>
  <c r="H14" i="4"/>
  <c r="G14" i="4"/>
  <c r="H11" i="4"/>
  <c r="G11" i="4"/>
  <c r="G27" i="4" s="1"/>
  <c r="G17" i="4" l="1"/>
  <c r="H17" i="4"/>
  <c r="H27" i="4"/>
  <c r="E8" i="3"/>
  <c r="F190" i="1" l="1"/>
  <c r="F189" i="1" s="1"/>
  <c r="G189" i="1"/>
  <c r="F188" i="1"/>
  <c r="F285" i="1"/>
  <c r="F251" i="1"/>
  <c r="F250" i="1" l="1"/>
  <c r="F8" i="1"/>
  <c r="G287" i="1"/>
  <c r="F187" i="1"/>
  <c r="G251" i="1"/>
  <c r="G190" i="1"/>
  <c r="F284" i="1"/>
  <c r="F186" i="1"/>
  <c r="G165" i="1" s="1"/>
  <c r="G250" i="1" l="1"/>
  <c r="G285" i="1"/>
  <c r="G286" i="1"/>
  <c r="G186" i="1"/>
  <c r="G284" i="1"/>
  <c r="G188" i="1"/>
  <c r="G187" i="1"/>
  <c r="G200" i="1"/>
  <c r="G204" i="1"/>
  <c r="G196" i="1"/>
  <c r="G123" i="1"/>
  <c r="G121" i="1"/>
  <c r="G113" i="1"/>
  <c r="G111" i="1"/>
  <c r="G70" i="1"/>
  <c r="G62" i="1"/>
  <c r="G57" i="1"/>
  <c r="G53" i="1"/>
  <c r="G47" i="1"/>
  <c r="G45" i="1"/>
  <c r="G43" i="1"/>
  <c r="G41" i="1"/>
  <c r="G30" i="1"/>
  <c r="G23" i="1"/>
  <c r="G18" i="1"/>
  <c r="G14" i="1"/>
  <c r="G72" i="1" l="1"/>
  <c r="G73" i="1"/>
  <c r="G135" i="1"/>
  <c r="G98" i="1"/>
  <c r="G99" i="1"/>
  <c r="G140" i="1"/>
  <c r="G141" i="1"/>
  <c r="G34" i="1"/>
  <c r="G35" i="1"/>
  <c r="G126" i="1"/>
  <c r="G127" i="1"/>
  <c r="G146" i="1"/>
  <c r="G208" i="1"/>
  <c r="G139" i="1"/>
  <c r="G138" i="1"/>
  <c r="G195" i="1"/>
  <c r="G40" i="1" l="1"/>
  <c r="G110" i="1"/>
  <c r="G13" i="1"/>
  <c r="G145" i="1"/>
  <c r="G134" i="1"/>
  <c r="G51" i="1"/>
  <c r="G52" i="1"/>
  <c r="G120" i="1"/>
  <c r="G206" i="1"/>
  <c r="G8" i="1" s="1"/>
  <c r="G207" i="1"/>
  <c r="F298" i="1"/>
  <c r="G298" i="1" s="1"/>
  <c r="F296" i="1"/>
  <c r="G296" i="1" s="1"/>
  <c r="F294" i="1"/>
  <c r="G50" i="1" l="1"/>
  <c r="G294" i="1"/>
  <c r="F293" i="1"/>
  <c r="G132" i="1"/>
  <c r="G133" i="1"/>
  <c r="G143" i="1"/>
  <c r="G144" i="1"/>
  <c r="G293" i="1" l="1"/>
  <c r="F292" i="1"/>
  <c r="G49" i="1"/>
  <c r="F130" i="1"/>
  <c r="F291" i="1" l="1"/>
  <c r="G291" i="1" s="1"/>
  <c r="G292" i="1"/>
  <c r="F129" i="1"/>
  <c r="G130" i="1"/>
  <c r="F282" i="1"/>
  <c r="G282" i="1" l="1"/>
  <c r="F281" i="1"/>
  <c r="G281" i="1" s="1"/>
  <c r="F119" i="1"/>
  <c r="G129" i="1"/>
  <c r="E12" i="3"/>
  <c r="F104" i="1"/>
  <c r="F103" i="1" l="1"/>
  <c r="G103" i="1" s="1"/>
  <c r="G104" i="1"/>
  <c r="F118" i="1"/>
  <c r="G119" i="1"/>
  <c r="F215" i="1"/>
  <c r="F117" i="1" l="1"/>
  <c r="G117" i="1" s="1"/>
  <c r="G118" i="1"/>
  <c r="F214" i="1"/>
  <c r="G215" i="1"/>
  <c r="F290" i="1"/>
  <c r="F289" i="1" l="1"/>
  <c r="G289" i="1" s="1"/>
  <c r="G290" i="1"/>
  <c r="F213" i="1"/>
  <c r="G214" i="1"/>
  <c r="F280" i="1"/>
  <c r="G280" i="1" l="1"/>
  <c r="F279" i="1"/>
  <c r="F212" i="1"/>
  <c r="G212" i="1" s="1"/>
  <c r="G213" i="1"/>
  <c r="F211" i="1"/>
  <c r="F210" i="1" s="1"/>
  <c r="F94" i="1"/>
  <c r="G94" i="1" s="1"/>
  <c r="F163" i="1"/>
  <c r="F278" i="1" l="1"/>
  <c r="F237" i="1" s="1"/>
  <c r="G279" i="1"/>
  <c r="G210" i="1"/>
  <c r="G211" i="1"/>
  <c r="F162" i="1"/>
  <c r="G162" i="1" s="1"/>
  <c r="G163" i="1"/>
  <c r="F92" i="1"/>
  <c r="G92" i="1" s="1"/>
  <c r="G89" i="1"/>
  <c r="G237" i="1" l="1"/>
  <c r="G278" i="1"/>
  <c r="F161" i="1"/>
  <c r="G137" i="1"/>
  <c r="F88" i="1"/>
  <c r="F109" i="1"/>
  <c r="F87" i="1" l="1"/>
  <c r="G88" i="1"/>
  <c r="F108" i="1"/>
  <c r="G109" i="1"/>
  <c r="F160" i="1"/>
  <c r="G161" i="1"/>
  <c r="F194" i="1"/>
  <c r="G194" i="1" l="1"/>
  <c r="F107" i="1"/>
  <c r="G108" i="1"/>
  <c r="F159" i="1"/>
  <c r="G159" i="1" s="1"/>
  <c r="G160" i="1"/>
  <c r="F86" i="1"/>
  <c r="G87" i="1"/>
  <c r="F39" i="1"/>
  <c r="F193" i="1"/>
  <c r="G193" i="1" l="1"/>
  <c r="F38" i="1"/>
  <c r="G39" i="1"/>
  <c r="F85" i="1"/>
  <c r="G85" i="1" s="1"/>
  <c r="G86" i="1"/>
  <c r="G107" i="1"/>
  <c r="F192" i="1"/>
  <c r="F106" i="1" s="1"/>
  <c r="F12" i="1"/>
  <c r="F7" i="1" s="1"/>
  <c r="G192" i="1" l="1"/>
  <c r="F11" i="1"/>
  <c r="G11" i="1" s="1"/>
  <c r="G12" i="1"/>
  <c r="G7" i="1" s="1"/>
  <c r="G106" i="1"/>
  <c r="F37" i="1"/>
  <c r="G37" i="1" s="1"/>
  <c r="G38" i="1"/>
  <c r="F10" i="1" l="1"/>
  <c r="F9" i="1" s="1"/>
  <c r="F6" i="1" s="1"/>
  <c r="G10" i="1" l="1"/>
  <c r="G9" i="1"/>
  <c r="G6" i="1" s="1"/>
</calcChain>
</file>

<file path=xl/sharedStrings.xml><?xml version="1.0" encoding="utf-8"?>
<sst xmlns="http://schemas.openxmlformats.org/spreadsheetml/2006/main" count="488" uniqueCount="217">
  <si>
    <t>E21</t>
  </si>
  <si>
    <t xml:space="preserve">KONTO </t>
  </si>
  <si>
    <t xml:space="preserve">ŠIFRA </t>
  </si>
  <si>
    <t xml:space="preserve">Glavni program </t>
  </si>
  <si>
    <t xml:space="preserve">Program </t>
  </si>
  <si>
    <t xml:space="preserve">Aktivnost </t>
  </si>
  <si>
    <t xml:space="preserve">Izvor </t>
  </si>
  <si>
    <t xml:space="preserve">Kapitalni projekt </t>
  </si>
  <si>
    <t>SREDNJA ŠKOLA VLADIMIR GORTAN, BUJE</t>
  </si>
  <si>
    <t>GRAD BUJE</t>
  </si>
  <si>
    <t>Izvor</t>
  </si>
  <si>
    <t xml:space="preserve">Materijalni rashodi SŠ po kriterijima  </t>
  </si>
  <si>
    <t>ŽI decentralizirana sredstva</t>
  </si>
  <si>
    <t>ŠKOLA - vlastiti prihodi</t>
  </si>
  <si>
    <t>Program obrazovanja iznad standarda</t>
  </si>
  <si>
    <t>Aktivnost</t>
  </si>
  <si>
    <t>PRIHODI UKUPNO</t>
  </si>
  <si>
    <t>PRIHODI POSLOVANJA</t>
  </si>
  <si>
    <t>RASHODI UKUPNO</t>
  </si>
  <si>
    <t>RASHODI  POSLOVANJA</t>
  </si>
  <si>
    <t>RAZLIKA - VIŠAK / MANJAK</t>
  </si>
  <si>
    <t>VIŠAK / MANJAK + NETO FINANCIRANJE</t>
  </si>
  <si>
    <t xml:space="preserve"> </t>
  </si>
  <si>
    <t>Troškovi zaposlenika</t>
  </si>
  <si>
    <t>Rashodi poslovanja</t>
  </si>
  <si>
    <t>Materijalni rashodi</t>
  </si>
  <si>
    <t>Naknade troškova zaposlenima</t>
  </si>
  <si>
    <t xml:space="preserve"> Rashodi za zaposlene</t>
  </si>
  <si>
    <t>Rashodi za materijal i energiju</t>
  </si>
  <si>
    <t>Rashodi za usluge</t>
  </si>
  <si>
    <t>Ostali nespomenuti rashodi poslovanja</t>
  </si>
  <si>
    <t>Financijaski rashodi</t>
  </si>
  <si>
    <t>Materijalni rashodi SŠ po stvarnom trošku</t>
  </si>
  <si>
    <t>A220101</t>
  </si>
  <si>
    <t>A220102</t>
  </si>
  <si>
    <t>Postrojenja i oprema</t>
  </si>
  <si>
    <t>Rashodi za nabavu nefinancijske imovine</t>
  </si>
  <si>
    <t>Rashodi za nabavu proizvedene dugotrajne imovine</t>
  </si>
  <si>
    <t>Financijski rashodi</t>
  </si>
  <si>
    <t>VRSTA PRIHODA</t>
  </si>
  <si>
    <t>Prihodi poslovanja</t>
  </si>
  <si>
    <t>Ostalii prihodi</t>
  </si>
  <si>
    <t>Vlasitit prihodi - obavljanjem ostalih poslova</t>
  </si>
  <si>
    <t>Prihodi iz proračuna</t>
  </si>
  <si>
    <t>VIŠAK IZ PRETHODNE GODINE</t>
  </si>
  <si>
    <t>SREDNJE ŠKOLSKO OBRAZOVANJE- UKUPNO</t>
  </si>
  <si>
    <t>RAČUN</t>
  </si>
  <si>
    <t>Ostali nespomenuti rashodi poslovanja-osiguranje</t>
  </si>
  <si>
    <t>A220103</t>
  </si>
  <si>
    <t>Zavičajna nastava</t>
  </si>
  <si>
    <t>A230184</t>
  </si>
  <si>
    <t xml:space="preserve"> Pravni izvori sastavljanja financijskog plana:</t>
  </si>
  <si>
    <t>53082</t>
  </si>
  <si>
    <t>Naziv</t>
  </si>
  <si>
    <t>Red.br.</t>
  </si>
  <si>
    <t>1.</t>
  </si>
  <si>
    <t>Ostali rashodi za zaposlene</t>
  </si>
  <si>
    <t>Doprinosi na plaće</t>
  </si>
  <si>
    <t>Ostali nespom. rashodi poslov.-troškovi sudskih postupaka</t>
  </si>
  <si>
    <t>Ministarstvo znanosti i obrazovanja za proračunske korisnike</t>
  </si>
  <si>
    <t>2201</t>
  </si>
  <si>
    <t>Redovna djelatnost srednjih škola-minimalni standard</t>
  </si>
  <si>
    <t>_____________________________</t>
  </si>
  <si>
    <t>( Vesna Cindrić prof., predsjednik školskog odbora )</t>
  </si>
  <si>
    <t>Ostali rashodi za službena putovanja</t>
  </si>
  <si>
    <t>Uredski materijal</t>
  </si>
  <si>
    <t>Sitni inventar</t>
  </si>
  <si>
    <t>Službena, radna i zaštitna odjeća i obuća</t>
  </si>
  <si>
    <t>Materijal i dijelovi za tek. i investic. održavanje (građ.objekata, opreme i transp.sredstava)</t>
  </si>
  <si>
    <t>Usluge telefona, telefaksa</t>
  </si>
  <si>
    <t>Ostale usluge promidžbe i informiranja</t>
  </si>
  <si>
    <t xml:space="preserve">Ostale računalne usluge </t>
  </si>
  <si>
    <t>Ostale nespomenute usluge</t>
  </si>
  <si>
    <t>Usluge tek. i investic.održavanja (građ.objekata, opreme, prijev.sred.) -popravci sa i bez dijelova</t>
  </si>
  <si>
    <t>Ostale komunalne usluge (voda, smeće, dimnjač., dezinsekc.i deratiz.)</t>
  </si>
  <si>
    <t>Tuzemne članarine</t>
  </si>
  <si>
    <t>Bankarske usluge i usluge plat. Prometa</t>
  </si>
  <si>
    <t>Naknada za prijevoz na rad</t>
  </si>
  <si>
    <t>Zdravstvene i veterinarske usluge</t>
  </si>
  <si>
    <t>Premije osiguranja</t>
  </si>
  <si>
    <t>Intelektualne i osobne usluge</t>
  </si>
  <si>
    <t>Uredska oprema i namještaj</t>
  </si>
  <si>
    <t>Plaće-SUDSKI POSTUPCI</t>
  </si>
  <si>
    <t>Doprinosi na plaće-SUDSKI POSTUPCI</t>
  </si>
  <si>
    <t>Županijska natjecanja</t>
  </si>
  <si>
    <t>Nenamjenski prihodi i primici</t>
  </si>
  <si>
    <t>A220104</t>
  </si>
  <si>
    <t>Pristojbe i naknade</t>
  </si>
  <si>
    <t>Doprin.za obvez.osigur. U slučaju nezapos. po sudskoj presudi</t>
  </si>
  <si>
    <t>Ostali nespom. rashodi poslovanja</t>
  </si>
  <si>
    <t>Pristojbe i naknade-nakn.za nezapoš. osoba s invaliditetom</t>
  </si>
  <si>
    <t>Plaće (bruto)</t>
  </si>
  <si>
    <t>Plaće za redovan red</t>
  </si>
  <si>
    <t>Ostali financijski rashodi</t>
  </si>
  <si>
    <t>Ostali financijski rashodi-zatezne kamate po sudskoj presudi</t>
  </si>
  <si>
    <t>Materijalni troškovi iznad standarda</t>
  </si>
  <si>
    <t>Nakn. za rad predst.i izvršn. tijela, povjerenstava i s.</t>
  </si>
  <si>
    <t>Pomoći dane u inozemstvo i unutar opće države</t>
  </si>
  <si>
    <t>Prijenos između prorač.koris. Istog proračuna</t>
  </si>
  <si>
    <t>Tekući rijenosi između prorač.koris. Istog proračuna</t>
  </si>
  <si>
    <t>Ostali rashodi</t>
  </si>
  <si>
    <t>Tekuće donacije</t>
  </si>
  <si>
    <t>Tekuće donacije u novcu</t>
  </si>
  <si>
    <t>A230139</t>
  </si>
  <si>
    <t>Maturalne zabave</t>
  </si>
  <si>
    <t>Vlastiti prihodi srednjih škola</t>
  </si>
  <si>
    <t>Rashodi za službena putovanja</t>
  </si>
  <si>
    <t>Ostale naknade troškova zaposlenima</t>
  </si>
  <si>
    <t>Usluge promidžbe i informiranja</t>
  </si>
  <si>
    <t>Seminari, savjetovanja i simpoziji (kotizacije, osposobljavanja.. )</t>
  </si>
  <si>
    <t>Ostale naknade troškova zaposlenima (autom. u služ. svrhe)</t>
  </si>
  <si>
    <t>Grad Buje za proračunske korisnike</t>
  </si>
  <si>
    <t>Opremanje u srednjim školama</t>
  </si>
  <si>
    <t>A230102</t>
  </si>
  <si>
    <t>A230101</t>
  </si>
  <si>
    <t>Pristojbe i naknade-SUDSKE NAKNADE</t>
  </si>
  <si>
    <t>Ostale institucije za srednje škole-HSŠSD</t>
  </si>
  <si>
    <t>Donacije za srednju školu</t>
  </si>
  <si>
    <t>Knjige</t>
  </si>
  <si>
    <t>Knjige u knjižnicama</t>
  </si>
  <si>
    <t>T920104</t>
  </si>
  <si>
    <t>Projekt Erasmus+</t>
  </si>
  <si>
    <t>EU projekti kod prorač.korisnika u kulturi</t>
  </si>
  <si>
    <t>Prihodi od EU projekata-OSTALO</t>
  </si>
  <si>
    <t>PRIHODI ŽUPANIJA-minim.standard</t>
  </si>
  <si>
    <t>DONACIJE</t>
  </si>
  <si>
    <t>Energija (električna, lož ulje)</t>
  </si>
  <si>
    <t>Programi obrazovanja iznad standarda</t>
  </si>
  <si>
    <t>A230209</t>
  </si>
  <si>
    <t>Menstrualne higijenske potrepštine</t>
  </si>
  <si>
    <t>Ministarstvo rada, mirovin.sust., obitelji i socijalne politike za prorač.koris.</t>
  </si>
  <si>
    <t>Donacije i ost.rashodi</t>
  </si>
  <si>
    <t>Tekuće donacije u naravi</t>
  </si>
  <si>
    <t>Materijalni rashodi SŠ -drugi izvori</t>
  </si>
  <si>
    <t>PROJEKCIJA PLANA  2026.</t>
  </si>
  <si>
    <t>PROJEKCIJA PLANA  2025.</t>
  </si>
  <si>
    <t>Terenska nastava</t>
  </si>
  <si>
    <t>Ostali materijal</t>
  </si>
  <si>
    <t>Europski socijalni fond</t>
  </si>
  <si>
    <t>GRAD NOVIGRAD</t>
  </si>
  <si>
    <t>K240605</t>
  </si>
  <si>
    <t>Izleti i terenska nastava</t>
  </si>
  <si>
    <t>Potpore iz gradskih proračuna</t>
  </si>
  <si>
    <t>I. OPĆI DIO</t>
  </si>
  <si>
    <t>PRIHODI OD PRODAJE NEFINANCIJSKE IMOVINE</t>
  </si>
  <si>
    <t>RASHODI ZA NABAVU NEFINANCIJSKE IMOVINE</t>
  </si>
  <si>
    <t>UKUPAN DONOS VIŠKA / MANJKA IZ PRETHODNE(IH) GODINE***</t>
  </si>
  <si>
    <t>VIŠAK / MANJAK IZ PRETHODNE(IH) GODINE KOJI ĆE SE RASPOREDITI / POKRITI</t>
  </si>
  <si>
    <t>K240601</t>
  </si>
  <si>
    <t>Školska oprema i namještaj</t>
  </si>
  <si>
    <t>Uređenje okoliša škole</t>
  </si>
  <si>
    <t>NOVI PLAN</t>
  </si>
  <si>
    <t>RAZLIKA</t>
  </si>
  <si>
    <t>Materijal i sirovine</t>
  </si>
  <si>
    <t>Investicijsko održavanje SŠ -minimalni standard</t>
  </si>
  <si>
    <t>K240201</t>
  </si>
  <si>
    <t>Pomoći iz proračuna</t>
  </si>
  <si>
    <t>Tekuće pom. izvanprorač. Korisnika</t>
  </si>
  <si>
    <t>Prihodi od prorač. koji nije nadležan</t>
  </si>
  <si>
    <t>Razlika</t>
  </si>
  <si>
    <t xml:space="preserve">Zakon o proračunu </t>
  </si>
  <si>
    <t>(NN 87/08, 136/12, 144/21)</t>
  </si>
  <si>
    <t>Pravilnik o proračunskom računovodstvu i računskom planu</t>
  </si>
  <si>
    <t xml:space="preserve">Zakon o fiskalnoj odgovornosti i Uredba o sastavljanju i predaji Izjave o fiskalnoj </t>
  </si>
  <si>
    <t>odgovornosti</t>
  </si>
  <si>
    <t>SAŽETAK RAČUNA PRIHODA I RASHODA</t>
  </si>
  <si>
    <t xml:space="preserve"> (NN 124/14, 115/15, 87/16;  3/18, 136/19, 108/20, 158/23)</t>
  </si>
  <si>
    <t xml:space="preserve"> i izvještaja o primjeni fiskalnih pravila (NN 78/11, 83/23)</t>
  </si>
  <si>
    <t>Liječnički pregled</t>
  </si>
  <si>
    <t>MOZAIK 7</t>
  </si>
  <si>
    <t>T921201</t>
  </si>
  <si>
    <t>Komunikacijska oprema</t>
  </si>
  <si>
    <t>SVEUKUPNO SA DONOSOM 2023</t>
  </si>
  <si>
    <t>KONTO 3</t>
  </si>
  <si>
    <t>KONTO 4</t>
  </si>
  <si>
    <t>A230212</t>
  </si>
  <si>
    <t>OXFORD digitalna knjižnica</t>
  </si>
  <si>
    <t>PRIHODI ŽUPAN.-nenamjenski  prihod</t>
  </si>
  <si>
    <t>SREDNJA ŠKOLA „ VLADIMIR GORTAN“ BUJE</t>
  </si>
  <si>
    <t>OIB:45286714467</t>
  </si>
  <si>
    <t>Školski brijeg 1</t>
  </si>
  <si>
    <t>Buje</t>
  </si>
  <si>
    <t>PLAN 2025.</t>
  </si>
  <si>
    <t>Službena putovanja</t>
  </si>
  <si>
    <t>A230156</t>
  </si>
  <si>
    <t>Promicanje i jačanje kompetencija strukov.zanimanja za turizam</t>
  </si>
  <si>
    <t>53090</t>
  </si>
  <si>
    <t>Ministarstvo turizma za proračunske korisnike-projekt "Buje za sve"</t>
  </si>
  <si>
    <t>Ostali nenavedeni rashodi za zaposlene</t>
  </si>
  <si>
    <t>Rashodi za zaposlene</t>
  </si>
  <si>
    <t>Izrada procjene vode</t>
  </si>
  <si>
    <t>A230148</t>
  </si>
  <si>
    <t>Financiranje učenika s posebnim potrebama</t>
  </si>
  <si>
    <t>Ministarstvo znanosti i obrazovanja za prijevoz učenika</t>
  </si>
  <si>
    <r>
      <t>Usluge tek. i investic.održavanja (građ.objekata, opreme, prijev.sred.) -</t>
    </r>
    <r>
      <rPr>
        <b/>
        <i/>
        <sz val="8"/>
        <rFont val="Arial"/>
        <family val="2"/>
        <charset val="238"/>
      </rPr>
      <t>SPI-LC</t>
    </r>
  </si>
  <si>
    <t xml:space="preserve">Usluge tek. i investic.održavanja (građ.objekata, opreme, prijev.sred...) </t>
  </si>
  <si>
    <t>K240604</t>
  </si>
  <si>
    <t>Opremanje kabineta</t>
  </si>
  <si>
    <t>Klasa: 400-04/25-01/01</t>
  </si>
  <si>
    <t>Ur. broj: 2105-1-01-25-1</t>
  </si>
  <si>
    <t>PLAN     2025.</t>
  </si>
  <si>
    <t>NOVI PLAN 2025.</t>
  </si>
  <si>
    <t>Ostali prihodi škole</t>
  </si>
  <si>
    <t xml:space="preserve">Ostali prihodi </t>
  </si>
  <si>
    <t>DONOS VIŠKA IZ  2024</t>
  </si>
  <si>
    <t>Projekt MOZAIK7-EU</t>
  </si>
  <si>
    <t>A230145</t>
  </si>
  <si>
    <t>Vježbenička tvrtka za ekonomiste</t>
  </si>
  <si>
    <t>Proračun za 2025.</t>
  </si>
  <si>
    <t>Plan za 2025.</t>
  </si>
  <si>
    <t xml:space="preserve">Izmjena plana za 2025.
</t>
  </si>
  <si>
    <t xml:space="preserve">I. Izmjena plana za 2025.
</t>
  </si>
  <si>
    <t xml:space="preserve">I. REBALANS PLANA  SREDNJE ŠKOLE "VLADIMIR GORTAN" BUJE  ZA 2025. </t>
  </si>
  <si>
    <t xml:space="preserve"> I. REBALANS PLANA ZA 2025. GODINU</t>
  </si>
  <si>
    <t xml:space="preserve">  I.REBALANS PLANA PLANA ZA 2025. GODINU-RASHODI</t>
  </si>
  <si>
    <t xml:space="preserve"> Buje,26.02.2025. godine</t>
  </si>
  <si>
    <t xml:space="preserve"> I.REBALANS PLANA PLANA ZA 2025. GODINU- PRIHODI I PRIMICI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</si>
</sst>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1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color rgb="FF0070C0"/>
      <name val="Arial"/>
      <family val="2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FDB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0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1" borderId="0" applyNumberFormat="0" applyBorder="0" applyAlignment="0" applyProtection="0"/>
    <xf numFmtId="0" fontId="5" fillId="30" borderId="0" applyNumberFormat="0" applyBorder="0" applyAlignment="0" applyProtection="0"/>
    <xf numFmtId="0" fontId="7" fillId="21" borderId="0" applyNumberFormat="0" applyBorder="0" applyAlignment="0" applyProtection="0"/>
    <xf numFmtId="0" fontId="8" fillId="31" borderId="2" applyNumberFormat="0" applyAlignment="0" applyProtection="0"/>
    <xf numFmtId="0" fontId="9" fillId="22" borderId="3" applyNumberFormat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2" applyNumberFormat="0" applyAlignment="0" applyProtection="0"/>
    <xf numFmtId="0" fontId="17" fillId="0" borderId="8" applyNumberFormat="0" applyFill="0" applyAlignment="0" applyProtection="0"/>
    <xf numFmtId="0" fontId="18" fillId="30" borderId="0" applyNumberFormat="0" applyBorder="0" applyAlignment="0" applyProtection="0"/>
    <xf numFmtId="0" fontId="2" fillId="29" borderId="1" applyNumberFormat="0" applyFont="0" applyAlignment="0" applyProtection="0"/>
    <xf numFmtId="0" fontId="2" fillId="0" borderId="0"/>
    <xf numFmtId="0" fontId="2" fillId="0" borderId="0"/>
    <xf numFmtId="0" fontId="32" fillId="0" borderId="0"/>
    <xf numFmtId="0" fontId="19" fillId="31" borderId="7" applyNumberFormat="0" applyAlignment="0" applyProtection="0"/>
    <xf numFmtId="4" fontId="20" fillId="38" borderId="9" applyNumberFormat="0" applyProtection="0">
      <alignment vertical="center"/>
    </xf>
    <xf numFmtId="4" fontId="21" fillId="38" borderId="9" applyNumberFormat="0" applyProtection="0">
      <alignment vertical="center"/>
    </xf>
    <xf numFmtId="4" fontId="20" fillId="38" borderId="9" applyNumberFormat="0" applyProtection="0">
      <alignment horizontal="left" vertical="center" indent="1"/>
    </xf>
    <xf numFmtId="0" fontId="20" fillId="38" borderId="9" applyNumberFormat="0" applyProtection="0">
      <alignment horizontal="left" vertical="top" indent="1"/>
    </xf>
    <xf numFmtId="4" fontId="20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13" borderId="9" applyNumberFormat="0" applyProtection="0">
      <alignment horizontal="right" vertical="center"/>
    </xf>
    <xf numFmtId="4" fontId="3" fillId="14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10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3" fillId="12" borderId="9" applyNumberFormat="0" applyProtection="0">
      <alignment horizontal="right" vertical="center"/>
    </xf>
    <xf numFmtId="4" fontId="20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2" fillId="9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3" fillId="41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2" fillId="9" borderId="9" applyNumberFormat="0" applyProtection="0">
      <alignment horizontal="left" vertical="center" indent="1"/>
    </xf>
    <xf numFmtId="0" fontId="2" fillId="9" borderId="9" applyNumberFormat="0" applyProtection="0">
      <alignment horizontal="left" vertical="top" indent="1"/>
    </xf>
    <xf numFmtId="0" fontId="2" fillId="2" borderId="9" applyNumberFormat="0" applyProtection="0">
      <alignment horizontal="left" vertical="center" indent="1"/>
    </xf>
    <xf numFmtId="0" fontId="2" fillId="2" borderId="9" applyNumberFormat="0" applyProtection="0">
      <alignment horizontal="left" vertical="top" indent="1"/>
    </xf>
    <xf numFmtId="0" fontId="2" fillId="6" borderId="9" applyNumberFormat="0" applyProtection="0">
      <alignment horizontal="left" vertical="center" indent="1"/>
    </xf>
    <xf numFmtId="0" fontId="2" fillId="6" borderId="9" applyNumberFormat="0" applyProtection="0">
      <alignment horizontal="left" vertical="top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top" indent="1"/>
    </xf>
    <xf numFmtId="0" fontId="2" fillId="5" borderId="11" applyNumberFormat="0">
      <protection locked="0"/>
    </xf>
    <xf numFmtId="4" fontId="3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4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5" fillId="42" borderId="0" applyNumberFormat="0" applyProtection="0">
      <alignment horizontal="left" vertical="center" indent="1"/>
    </xf>
    <xf numFmtId="4" fontId="26" fillId="41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52" fillId="0" borderId="0"/>
  </cellStyleXfs>
  <cellXfs count="331">
    <xf numFmtId="0" fontId="0" fillId="0" borderId="0" xfId="0"/>
    <xf numFmtId="0" fontId="2" fillId="0" borderId="0" xfId="0" applyFont="1"/>
    <xf numFmtId="0" fontId="29" fillId="0" borderId="0" xfId="0" applyFont="1"/>
    <xf numFmtId="0" fontId="0" fillId="0" borderId="0" xfId="0" applyFont="1"/>
    <xf numFmtId="0" fontId="0" fillId="0" borderId="0" xfId="0" applyBorder="1"/>
    <xf numFmtId="0" fontId="0" fillId="0" borderId="0" xfId="0" applyAlignment="1"/>
    <xf numFmtId="0" fontId="30" fillId="0" borderId="0" xfId="0" applyFont="1" applyAlignment="1">
      <alignment horizontal="center" vertical="justify"/>
    </xf>
    <xf numFmtId="3" fontId="31" fillId="0" borderId="0" xfId="0" applyNumberFormat="1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5" fillId="0" borderId="11" xfId="0" applyFont="1" applyBorder="1"/>
    <xf numFmtId="0" fontId="35" fillId="0" borderId="11" xfId="0" applyFont="1" applyBorder="1" applyAlignment="1">
      <alignment horizontal="left" wrapText="1"/>
    </xf>
    <xf numFmtId="0" fontId="36" fillId="0" borderId="11" xfId="0" applyFont="1" applyBorder="1" applyAlignment="1">
      <alignment wrapText="1"/>
    </xf>
    <xf numFmtId="0" fontId="35" fillId="0" borderId="11" xfId="0" applyFont="1" applyBorder="1" applyAlignment="1">
      <alignment wrapText="1"/>
    </xf>
    <xf numFmtId="0" fontId="36" fillId="0" borderId="11" xfId="0" applyFont="1" applyBorder="1" applyAlignment="1">
      <alignment horizontal="left"/>
    </xf>
    <xf numFmtId="0" fontId="36" fillId="0" borderId="15" xfId="0" applyFont="1" applyBorder="1" applyAlignment="1">
      <alignment wrapText="1"/>
    </xf>
    <xf numFmtId="49" fontId="35" fillId="0" borderId="15" xfId="0" applyNumberFormat="1" applyFont="1" applyBorder="1"/>
    <xf numFmtId="0" fontId="38" fillId="0" borderId="11" xfId="0" applyFont="1" applyBorder="1" applyAlignment="1">
      <alignment horizontal="left"/>
    </xf>
    <xf numFmtId="0" fontId="38" fillId="0" borderId="11" xfId="0" applyFont="1" applyBorder="1" applyAlignment="1">
      <alignment wrapText="1"/>
    </xf>
    <xf numFmtId="0" fontId="37" fillId="0" borderId="11" xfId="0" applyFont="1" applyBorder="1" applyAlignment="1">
      <alignment horizontal="left"/>
    </xf>
    <xf numFmtId="0" fontId="39" fillId="0" borderId="11" xfId="0" applyFont="1" applyBorder="1" applyAlignment="1">
      <alignment horizontal="left"/>
    </xf>
    <xf numFmtId="0" fontId="39" fillId="0" borderId="15" xfId="0" applyFont="1" applyBorder="1" applyAlignment="1">
      <alignment wrapText="1"/>
    </xf>
    <xf numFmtId="49" fontId="36" fillId="0" borderId="11" xfId="0" applyNumberFormat="1" applyFont="1" applyBorder="1" applyAlignment="1">
      <alignment wrapText="1"/>
    </xf>
    <xf numFmtId="49" fontId="39" fillId="0" borderId="15" xfId="0" applyNumberFormat="1" applyFont="1" applyBorder="1" applyAlignment="1">
      <alignment wrapText="1"/>
    </xf>
    <xf numFmtId="49" fontId="37" fillId="0" borderId="15" xfId="0" applyNumberFormat="1" applyFont="1" applyBorder="1" applyAlignment="1">
      <alignment wrapText="1"/>
    </xf>
    <xf numFmtId="0" fontId="35" fillId="0" borderId="11" xfId="0" applyFont="1" applyBorder="1" applyAlignment="1">
      <alignment horizontal="left"/>
    </xf>
    <xf numFmtId="0" fontId="35" fillId="0" borderId="19" xfId="0" applyFont="1" applyBorder="1"/>
    <xf numFmtId="0" fontId="36" fillId="0" borderId="23" xfId="0" applyFont="1" applyBorder="1" applyAlignment="1">
      <alignment horizontal="left" wrapText="1"/>
    </xf>
    <xf numFmtId="0" fontId="43" fillId="0" borderId="24" xfId="0" applyFont="1" applyBorder="1" applyAlignment="1">
      <alignment horizontal="center" vertical="center"/>
    </xf>
    <xf numFmtId="0" fontId="43" fillId="0" borderId="15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center" vertical="center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center" vertical="center"/>
    </xf>
    <xf numFmtId="0" fontId="41" fillId="0" borderId="15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center" vertical="center"/>
    </xf>
    <xf numFmtId="0" fontId="42" fillId="0" borderId="11" xfId="0" applyFont="1" applyBorder="1" applyAlignment="1">
      <alignment horizontal="left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left"/>
    </xf>
    <xf numFmtId="0" fontId="38" fillId="43" borderId="14" xfId="0" applyFont="1" applyFill="1" applyBorder="1" applyAlignment="1">
      <alignment wrapText="1"/>
    </xf>
    <xf numFmtId="0" fontId="36" fillId="43" borderId="14" xfId="0" applyFont="1" applyFill="1" applyBorder="1" applyAlignment="1"/>
    <xf numFmtId="0" fontId="36" fillId="43" borderId="14" xfId="0" applyFont="1" applyFill="1" applyBorder="1" applyAlignment="1">
      <alignment horizontal="left"/>
    </xf>
    <xf numFmtId="0" fontId="36" fillId="43" borderId="22" xfId="0" applyFont="1" applyFill="1" applyBorder="1" applyAlignment="1">
      <alignment wrapText="1"/>
    </xf>
    <xf numFmtId="0" fontId="35" fillId="43" borderId="14" xfId="0" applyFont="1" applyFill="1" applyBorder="1" applyAlignment="1">
      <alignment wrapText="1"/>
    </xf>
    <xf numFmtId="49" fontId="36" fillId="43" borderId="22" xfId="0" applyNumberFormat="1" applyFont="1" applyFill="1" applyBorder="1" applyAlignment="1">
      <alignment horizontal="right"/>
    </xf>
    <xf numFmtId="49" fontId="40" fillId="0" borderId="11" xfId="0" applyNumberFormat="1" applyFont="1" applyBorder="1" applyAlignment="1">
      <alignment wrapText="1"/>
    </xf>
    <xf numFmtId="0" fontId="35" fillId="44" borderId="11" xfId="0" applyFont="1" applyFill="1" applyBorder="1" applyAlignment="1">
      <alignment wrapText="1"/>
    </xf>
    <xf numFmtId="0" fontId="38" fillId="44" borderId="11" xfId="0" applyFont="1" applyFill="1" applyBorder="1"/>
    <xf numFmtId="0" fontId="35" fillId="44" borderId="11" xfId="0" applyFont="1" applyFill="1" applyBorder="1" applyAlignment="1">
      <alignment horizontal="left"/>
    </xf>
    <xf numFmtId="0" fontId="36" fillId="44" borderId="15" xfId="0" applyFont="1" applyFill="1" applyBorder="1" applyAlignment="1">
      <alignment wrapText="1"/>
    </xf>
    <xf numFmtId="0" fontId="36" fillId="44" borderId="11" xfId="0" applyFont="1" applyFill="1" applyBorder="1" applyAlignment="1"/>
    <xf numFmtId="49" fontId="36" fillId="44" borderId="15" xfId="0" applyNumberFormat="1" applyFont="1" applyFill="1" applyBorder="1" applyAlignment="1">
      <alignment wrapText="1"/>
    </xf>
    <xf numFmtId="0" fontId="36" fillId="44" borderId="11" xfId="0" applyFont="1" applyFill="1" applyBorder="1" applyAlignment="1">
      <alignment horizontal="left"/>
    </xf>
    <xf numFmtId="0" fontId="40" fillId="0" borderId="11" xfId="0" applyFont="1" applyBorder="1" applyAlignment="1">
      <alignment horizontal="left"/>
    </xf>
    <xf numFmtId="0" fontId="40" fillId="0" borderId="15" xfId="0" applyFont="1" applyBorder="1" applyAlignment="1">
      <alignment wrapText="1"/>
    </xf>
    <xf numFmtId="49" fontId="40" fillId="0" borderId="15" xfId="0" applyNumberFormat="1" applyFont="1" applyBorder="1" applyAlignment="1">
      <alignment wrapText="1"/>
    </xf>
    <xf numFmtId="0" fontId="35" fillId="0" borderId="20" xfId="0" applyFont="1" applyBorder="1" applyAlignment="1">
      <alignment wrapText="1"/>
    </xf>
    <xf numFmtId="49" fontId="35" fillId="0" borderId="26" xfId="0" applyNumberFormat="1" applyFont="1" applyBorder="1"/>
    <xf numFmtId="0" fontId="38" fillId="0" borderId="20" xfId="0" applyFont="1" applyBorder="1" applyAlignment="1">
      <alignment horizontal="left"/>
    </xf>
    <xf numFmtId="0" fontId="35" fillId="0" borderId="16" xfId="0" applyFont="1" applyBorder="1" applyAlignment="1">
      <alignment wrapText="1"/>
    </xf>
    <xf numFmtId="49" fontId="35" fillId="0" borderId="18" xfId="0" applyNumberFormat="1" applyFont="1" applyBorder="1"/>
    <xf numFmtId="0" fontId="38" fillId="0" borderId="16" xfId="0" applyFont="1" applyBorder="1" applyAlignment="1">
      <alignment horizontal="left"/>
    </xf>
    <xf numFmtId="49" fontId="35" fillId="0" borderId="11" xfId="0" applyNumberFormat="1" applyFont="1" applyBorder="1"/>
    <xf numFmtId="0" fontId="35" fillId="0" borderId="14" xfId="0" applyFont="1" applyBorder="1" applyAlignment="1">
      <alignment wrapText="1"/>
    </xf>
    <xf numFmtId="0" fontId="38" fillId="0" borderId="11" xfId="0" applyFont="1" applyBorder="1"/>
    <xf numFmtId="0" fontId="0" fillId="0" borderId="0" xfId="0" applyAlignment="1"/>
    <xf numFmtId="0" fontId="35" fillId="0" borderId="14" xfId="0" applyFont="1" applyBorder="1"/>
    <xf numFmtId="0" fontId="37" fillId="0" borderId="14" xfId="0" applyFont="1" applyBorder="1" applyAlignment="1">
      <alignment horizontal="left"/>
    </xf>
    <xf numFmtId="49" fontId="39" fillId="0" borderId="11" xfId="0" applyNumberFormat="1" applyFont="1" applyBorder="1" applyAlignment="1">
      <alignment wrapText="1"/>
    </xf>
    <xf numFmtId="0" fontId="40" fillId="0" borderId="22" xfId="0" applyFont="1" applyBorder="1" applyAlignment="1">
      <alignment wrapText="1"/>
    </xf>
    <xf numFmtId="0" fontId="38" fillId="44" borderId="11" xfId="0" applyFont="1" applyFill="1" applyBorder="1" applyAlignment="1">
      <alignment wrapText="1"/>
    </xf>
    <xf numFmtId="49" fontId="36" fillId="44" borderId="15" xfId="0" applyNumberFormat="1" applyFont="1" applyFill="1" applyBorder="1"/>
    <xf numFmtId="0" fontId="38" fillId="43" borderId="11" xfId="0" applyFont="1" applyFill="1" applyBorder="1" applyAlignment="1">
      <alignment wrapText="1"/>
    </xf>
    <xf numFmtId="0" fontId="36" fillId="43" borderId="11" xfId="0" applyFont="1" applyFill="1" applyBorder="1" applyAlignment="1"/>
    <xf numFmtId="0" fontId="37" fillId="43" borderId="11" xfId="0" applyFont="1" applyFill="1" applyBorder="1" applyAlignment="1">
      <alignment horizontal="left"/>
    </xf>
    <xf numFmtId="49" fontId="36" fillId="43" borderId="15" xfId="0" applyNumberFormat="1" applyFont="1" applyFill="1" applyBorder="1" applyAlignment="1">
      <alignment wrapText="1"/>
    </xf>
    <xf numFmtId="0" fontId="40" fillId="0" borderId="16" xfId="0" applyFont="1" applyBorder="1" applyAlignment="1">
      <alignment wrapText="1"/>
    </xf>
    <xf numFmtId="0" fontId="37" fillId="0" borderId="11" xfId="0" applyFont="1" applyBorder="1" applyAlignment="1">
      <alignment wrapText="1"/>
    </xf>
    <xf numFmtId="0" fontId="40" fillId="0" borderId="11" xfId="0" applyFont="1" applyBorder="1" applyAlignment="1">
      <alignment wrapText="1"/>
    </xf>
    <xf numFmtId="0" fontId="40" fillId="0" borderId="20" xfId="0" applyFont="1" applyBorder="1" applyAlignment="1">
      <alignment wrapText="1"/>
    </xf>
    <xf numFmtId="0" fontId="38" fillId="46" borderId="11" xfId="0" applyFont="1" applyFill="1" applyBorder="1" applyAlignment="1">
      <alignment wrapText="1"/>
    </xf>
    <xf numFmtId="0" fontId="36" fillId="46" borderId="11" xfId="0" applyFont="1" applyFill="1" applyBorder="1" applyAlignment="1"/>
    <xf numFmtId="49" fontId="36" fillId="0" borderId="15" xfId="0" applyNumberFormat="1" applyFont="1" applyBorder="1" applyAlignment="1">
      <alignment wrapText="1"/>
    </xf>
    <xf numFmtId="0" fontId="36" fillId="0" borderId="11" xfId="0" applyFont="1" applyBorder="1" applyAlignment="1"/>
    <xf numFmtId="0" fontId="37" fillId="0" borderId="11" xfId="0" applyFont="1" applyBorder="1" applyAlignment="1"/>
    <xf numFmtId="0" fontId="37" fillId="44" borderId="11" xfId="0" applyFont="1" applyFill="1" applyBorder="1" applyAlignment="1">
      <alignment horizontal="left"/>
    </xf>
    <xf numFmtId="0" fontId="38" fillId="0" borderId="19" xfId="0" applyFont="1" applyBorder="1"/>
    <xf numFmtId="0" fontId="35" fillId="0" borderId="23" xfId="0" applyFont="1" applyBorder="1"/>
    <xf numFmtId="0" fontId="40" fillId="0" borderId="11" xfId="0" applyFont="1" applyBorder="1"/>
    <xf numFmtId="0" fontId="40" fillId="0" borderId="11" xfId="0" applyFont="1" applyBorder="1" applyAlignment="1">
      <alignment vertical="center" wrapText="1"/>
    </xf>
    <xf numFmtId="0" fontId="40" fillId="0" borderId="33" xfId="0" applyFont="1" applyBorder="1"/>
    <xf numFmtId="0" fontId="38" fillId="0" borderId="16" xfId="0" applyFont="1" applyBorder="1"/>
    <xf numFmtId="0" fontId="38" fillId="0" borderId="20" xfId="0" applyFont="1" applyBorder="1"/>
    <xf numFmtId="0" fontId="38" fillId="0" borderId="21" xfId="0" applyFont="1" applyBorder="1"/>
    <xf numFmtId="0" fontId="37" fillId="0" borderId="14" xfId="0" applyFont="1" applyBorder="1" applyAlignment="1"/>
    <xf numFmtId="0" fontId="39" fillId="0" borderId="11" xfId="0" applyFont="1" applyBorder="1" applyAlignment="1">
      <alignment wrapText="1"/>
    </xf>
    <xf numFmtId="0" fontId="0" fillId="0" borderId="0" xfId="0" applyAlignment="1"/>
    <xf numFmtId="0" fontId="33" fillId="0" borderId="0" xfId="0" applyFont="1" applyAlignment="1"/>
    <xf numFmtId="0" fontId="35" fillId="0" borderId="16" xfId="0" applyFont="1" applyBorder="1" applyAlignment="1">
      <alignment horizontal="left"/>
    </xf>
    <xf numFmtId="49" fontId="40" fillId="0" borderId="11" xfId="0" applyNumberFormat="1" applyFont="1" applyBorder="1" applyAlignment="1">
      <alignment horizontal="left" vertical="center" wrapText="1"/>
    </xf>
    <xf numFmtId="4" fontId="36" fillId="45" borderId="13" xfId="0" applyNumberFormat="1" applyFont="1" applyFill="1" applyBorder="1"/>
    <xf numFmtId="4" fontId="36" fillId="44" borderId="11" xfId="0" applyNumberFormat="1" applyFont="1" applyFill="1" applyBorder="1"/>
    <xf numFmtId="4" fontId="36" fillId="46" borderId="11" xfId="0" applyNumberFormat="1" applyFont="1" applyFill="1" applyBorder="1"/>
    <xf numFmtId="4" fontId="36" fillId="43" borderId="11" xfId="0" applyNumberFormat="1" applyFont="1" applyFill="1" applyBorder="1"/>
    <xf numFmtId="4" fontId="36" fillId="44" borderId="11" xfId="0" applyNumberFormat="1" applyFont="1" applyFill="1" applyBorder="1" applyAlignment="1"/>
    <xf numFmtId="4" fontId="37" fillId="0" borderId="11" xfId="0" applyNumberFormat="1" applyFont="1" applyBorder="1"/>
    <xf numFmtId="4" fontId="36" fillId="43" borderId="14" xfId="0" applyNumberFormat="1" applyFont="1" applyFill="1" applyBorder="1"/>
    <xf numFmtId="4" fontId="36" fillId="44" borderId="14" xfId="0" applyNumberFormat="1" applyFont="1" applyFill="1" applyBorder="1"/>
    <xf numFmtId="0" fontId="38" fillId="47" borderId="14" xfId="0" applyFont="1" applyFill="1" applyBorder="1" applyAlignment="1">
      <alignment wrapText="1"/>
    </xf>
    <xf numFmtId="0" fontId="36" fillId="47" borderId="11" xfId="0" applyFont="1" applyFill="1" applyBorder="1" applyAlignment="1"/>
    <xf numFmtId="0" fontId="36" fillId="47" borderId="11" xfId="0" applyFont="1" applyFill="1" applyBorder="1" applyAlignment="1">
      <alignment horizontal="left"/>
    </xf>
    <xf numFmtId="0" fontId="36" fillId="47" borderId="15" xfId="0" applyFont="1" applyFill="1" applyBorder="1" applyAlignment="1">
      <alignment wrapText="1"/>
    </xf>
    <xf numFmtId="4" fontId="36" fillId="47" borderId="11" xfId="0" applyNumberFormat="1" applyFont="1" applyFill="1" applyBorder="1"/>
    <xf numFmtId="0" fontId="38" fillId="0" borderId="16" xfId="0" applyFont="1" applyBorder="1" applyAlignment="1">
      <alignment wrapText="1"/>
    </xf>
    <xf numFmtId="0" fontId="36" fillId="0" borderId="11" xfId="0" applyFont="1" applyBorder="1" applyAlignment="1">
      <alignment horizontal="center" wrapText="1"/>
    </xf>
    <xf numFmtId="0" fontId="45" fillId="46" borderId="11" xfId="0" applyFont="1" applyFill="1" applyBorder="1" applyAlignment="1">
      <alignment wrapText="1"/>
    </xf>
    <xf numFmtId="0" fontId="46" fillId="0" borderId="11" xfId="0" applyFont="1" applyBorder="1"/>
    <xf numFmtId="0" fontId="46" fillId="0" borderId="11" xfId="0" applyFont="1" applyBorder="1" applyAlignment="1">
      <alignment horizontal="left"/>
    </xf>
    <xf numFmtId="0" fontId="39" fillId="0" borderId="18" xfId="0" applyFont="1" applyBorder="1" applyAlignment="1">
      <alignment wrapText="1"/>
    </xf>
    <xf numFmtId="4" fontId="43" fillId="44" borderId="11" xfId="0" applyNumberFormat="1" applyFont="1" applyFill="1" applyBorder="1" applyAlignment="1">
      <alignment horizontal="right" vertical="center"/>
    </xf>
    <xf numFmtId="4" fontId="43" fillId="0" borderId="11" xfId="0" applyNumberFormat="1" applyFont="1" applyBorder="1" applyAlignment="1">
      <alignment horizontal="right" vertical="center"/>
    </xf>
    <xf numFmtId="4" fontId="41" fillId="0" borderId="11" xfId="0" applyNumberFormat="1" applyFont="1" applyBorder="1" applyAlignment="1">
      <alignment horizontal="right" vertical="center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44" fillId="0" borderId="0" xfId="0" applyNumberFormat="1" applyFont="1" applyFill="1" applyBorder="1" applyAlignment="1" applyProtection="1">
      <alignment horizontal="left" wrapText="1"/>
    </xf>
    <xf numFmtId="0" fontId="42" fillId="0" borderId="0" xfId="0" applyNumberFormat="1" applyFont="1" applyFill="1" applyBorder="1" applyAlignment="1" applyProtection="1">
      <alignment wrapText="1"/>
    </xf>
    <xf numFmtId="0" fontId="44" fillId="0" borderId="36" xfId="0" applyNumberFormat="1" applyFont="1" applyFill="1" applyBorder="1" applyAlignment="1" applyProtection="1">
      <alignment horizontal="center" vertical="center" wrapText="1"/>
    </xf>
    <xf numFmtId="0" fontId="51" fillId="0" borderId="36" xfId="0" applyFont="1" applyBorder="1" applyAlignment="1">
      <alignment horizontal="center" vertical="center"/>
    </xf>
    <xf numFmtId="0" fontId="51" fillId="0" borderId="36" xfId="0" applyFont="1" applyBorder="1" applyAlignment="1">
      <alignment horizontal="right" vertical="center"/>
    </xf>
    <xf numFmtId="0" fontId="44" fillId="0" borderId="19" xfId="0" quotePrefix="1" applyFont="1" applyBorder="1" applyAlignment="1">
      <alignment horizontal="left" wrapText="1"/>
    </xf>
    <xf numFmtId="0" fontId="44" fillId="0" borderId="28" xfId="0" quotePrefix="1" applyFont="1" applyBorder="1" applyAlignment="1">
      <alignment horizontal="left" wrapText="1"/>
    </xf>
    <xf numFmtId="0" fontId="44" fillId="0" borderId="28" xfId="0" quotePrefix="1" applyFont="1" applyBorder="1" applyAlignment="1">
      <alignment horizontal="center" wrapText="1"/>
    </xf>
    <xf numFmtId="0" fontId="44" fillId="0" borderId="28" xfId="0" quotePrefix="1" applyNumberFormat="1" applyFont="1" applyFill="1" applyBorder="1" applyAlignment="1" applyProtection="1">
      <alignment horizontal="left"/>
    </xf>
    <xf numFmtId="0" fontId="44" fillId="46" borderId="11" xfId="0" applyNumberFormat="1" applyFont="1" applyFill="1" applyBorder="1" applyAlignment="1" applyProtection="1">
      <alignment horizontal="center" vertical="center" wrapText="1"/>
    </xf>
    <xf numFmtId="0" fontId="43" fillId="44" borderId="19" xfId="0" applyFont="1" applyFill="1" applyBorder="1" applyAlignment="1">
      <alignment horizontal="left" vertical="center"/>
    </xf>
    <xf numFmtId="0" fontId="41" fillId="44" borderId="28" xfId="0" applyNumberFormat="1" applyFont="1" applyFill="1" applyBorder="1" applyAlignment="1" applyProtection="1">
      <alignment vertical="center"/>
    </xf>
    <xf numFmtId="0" fontId="44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/>
    <xf numFmtId="0" fontId="44" fillId="0" borderId="19" xfId="0" applyFont="1" applyBorder="1"/>
    <xf numFmtId="0" fontId="50" fillId="0" borderId="19" xfId="0" applyFont="1" applyBorder="1" applyAlignment="1">
      <alignment horizontal="center"/>
    </xf>
    <xf numFmtId="0" fontId="44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Font="1"/>
    <xf numFmtId="4" fontId="44" fillId="44" borderId="11" xfId="0" applyNumberFormat="1" applyFont="1" applyFill="1" applyBorder="1" applyAlignment="1">
      <alignment horizontal="right"/>
    </xf>
    <xf numFmtId="4" fontId="44" fillId="0" borderId="11" xfId="0" applyNumberFormat="1" applyFont="1" applyFill="1" applyBorder="1" applyAlignment="1">
      <alignment horizontal="right"/>
    </xf>
    <xf numFmtId="4" fontId="44" fillId="0" borderId="11" xfId="0" applyNumberFormat="1" applyFont="1" applyBorder="1" applyAlignment="1">
      <alignment horizontal="right"/>
    </xf>
    <xf numFmtId="4" fontId="44" fillId="0" borderId="11" xfId="61" applyNumberFormat="1" applyFont="1" applyBorder="1" applyAlignment="1">
      <alignment horizontal="right"/>
    </xf>
    <xf numFmtId="4" fontId="44" fillId="48" borderId="19" xfId="0" quotePrefix="1" applyNumberFormat="1" applyFont="1" applyFill="1" applyBorder="1" applyAlignment="1">
      <alignment horizontal="right"/>
    </xf>
    <xf numFmtId="4" fontId="44" fillId="48" borderId="11" xfId="0" applyNumberFormat="1" applyFont="1" applyFill="1" applyBorder="1" applyAlignment="1" applyProtection="1">
      <alignment horizontal="right" wrapText="1"/>
    </xf>
    <xf numFmtId="4" fontId="50" fillId="0" borderId="0" xfId="0" applyNumberFormat="1" applyFont="1"/>
    <xf numFmtId="4" fontId="36" fillId="49" borderId="11" xfId="0" applyNumberFormat="1" applyFont="1" applyFill="1" applyBorder="1"/>
    <xf numFmtId="4" fontId="39" fillId="49" borderId="11" xfId="0" applyNumberFormat="1" applyFont="1" applyFill="1" applyBorder="1"/>
    <xf numFmtId="4" fontId="37" fillId="49" borderId="11" xfId="0" applyNumberFormat="1" applyFont="1" applyFill="1" applyBorder="1"/>
    <xf numFmtId="4" fontId="36" fillId="49" borderId="16" xfId="0" applyNumberFormat="1" applyFont="1" applyFill="1" applyBorder="1"/>
    <xf numFmtId="4" fontId="37" fillId="49" borderId="16" xfId="0" applyNumberFormat="1" applyFont="1" applyFill="1" applyBorder="1"/>
    <xf numFmtId="4" fontId="40" fillId="49" borderId="11" xfId="0" applyNumberFormat="1" applyFont="1" applyFill="1" applyBorder="1"/>
    <xf numFmtId="4" fontId="36" fillId="49" borderId="11" xfId="0" applyNumberFormat="1" applyFont="1" applyFill="1" applyBorder="1" applyAlignment="1"/>
    <xf numFmtId="0" fontId="36" fillId="43" borderId="15" xfId="0" applyFont="1" applyFill="1" applyBorder="1" applyAlignment="1">
      <alignment wrapText="1"/>
    </xf>
    <xf numFmtId="0" fontId="35" fillId="46" borderId="11" xfId="0" applyFont="1" applyFill="1" applyBorder="1" applyAlignment="1">
      <alignment wrapText="1"/>
    </xf>
    <xf numFmtId="0" fontId="35" fillId="46" borderId="11" xfId="0" applyFont="1" applyFill="1" applyBorder="1"/>
    <xf numFmtId="0" fontId="37" fillId="46" borderId="11" xfId="0" applyFont="1" applyFill="1" applyBorder="1" applyAlignment="1">
      <alignment horizontal="left"/>
    </xf>
    <xf numFmtId="0" fontId="36" fillId="46" borderId="15" xfId="0" applyFont="1" applyFill="1" applyBorder="1" applyAlignment="1">
      <alignment wrapText="1"/>
    </xf>
    <xf numFmtId="0" fontId="35" fillId="46" borderId="14" xfId="0" applyFont="1" applyFill="1" applyBorder="1" applyAlignment="1">
      <alignment wrapText="1"/>
    </xf>
    <xf numFmtId="0" fontId="35" fillId="46" borderId="14" xfId="0" applyFont="1" applyFill="1" applyBorder="1"/>
    <xf numFmtId="0" fontId="38" fillId="46" borderId="11" xfId="0" applyFont="1" applyFill="1" applyBorder="1" applyAlignment="1">
      <alignment horizontal="left"/>
    </xf>
    <xf numFmtId="0" fontId="36" fillId="46" borderId="11" xfId="0" applyFont="1" applyFill="1" applyBorder="1" applyAlignment="1">
      <alignment horizontal="left"/>
    </xf>
    <xf numFmtId="0" fontId="39" fillId="46" borderId="15" xfId="0" applyFont="1" applyFill="1" applyBorder="1" applyAlignment="1">
      <alignment wrapText="1"/>
    </xf>
    <xf numFmtId="0" fontId="37" fillId="46" borderId="14" xfId="0" applyFont="1" applyFill="1" applyBorder="1" applyAlignment="1">
      <alignment horizontal="left"/>
    </xf>
    <xf numFmtId="0" fontId="40" fillId="46" borderId="22" xfId="0" applyFont="1" applyFill="1" applyBorder="1" applyAlignment="1">
      <alignment wrapText="1"/>
    </xf>
    <xf numFmtId="0" fontId="40" fillId="46" borderId="11" xfId="0" applyFont="1" applyFill="1" applyBorder="1" applyAlignment="1">
      <alignment horizontal="left"/>
    </xf>
    <xf numFmtId="49" fontId="40" fillId="46" borderId="11" xfId="0" applyNumberFormat="1" applyFont="1" applyFill="1" applyBorder="1" applyAlignment="1">
      <alignment wrapText="1"/>
    </xf>
    <xf numFmtId="0" fontId="35" fillId="46" borderId="16" xfId="0" applyFont="1" applyFill="1" applyBorder="1" applyAlignment="1">
      <alignment wrapText="1"/>
    </xf>
    <xf numFmtId="49" fontId="35" fillId="46" borderId="34" xfId="0" applyNumberFormat="1" applyFont="1" applyFill="1" applyBorder="1"/>
    <xf numFmtId="0" fontId="38" fillId="46" borderId="16" xfId="0" applyFont="1" applyFill="1" applyBorder="1" applyAlignment="1">
      <alignment horizontal="left"/>
    </xf>
    <xf numFmtId="0" fontId="38" fillId="46" borderId="16" xfId="0" applyFont="1" applyFill="1" applyBorder="1" applyAlignment="1">
      <alignment wrapText="1"/>
    </xf>
    <xf numFmtId="0" fontId="35" fillId="46" borderId="16" xfId="0" applyFont="1" applyFill="1" applyBorder="1" applyAlignment="1">
      <alignment horizontal="left"/>
    </xf>
    <xf numFmtId="0" fontId="35" fillId="46" borderId="15" xfId="0" applyFont="1" applyFill="1" applyBorder="1"/>
    <xf numFmtId="4" fontId="37" fillId="46" borderId="11" xfId="0" applyNumberFormat="1" applyFont="1" applyFill="1" applyBorder="1"/>
    <xf numFmtId="49" fontId="36" fillId="46" borderId="15" xfId="0" applyNumberFormat="1" applyFont="1" applyFill="1" applyBorder="1" applyAlignment="1">
      <alignment wrapText="1"/>
    </xf>
    <xf numFmtId="49" fontId="40" fillId="46" borderId="15" xfId="0" applyNumberFormat="1" applyFont="1" applyFill="1" applyBorder="1" applyAlignment="1">
      <alignment wrapText="1"/>
    </xf>
    <xf numFmtId="0" fontId="37" fillId="46" borderId="11" xfId="0" applyFont="1" applyFill="1" applyBorder="1" applyAlignment="1"/>
    <xf numFmtId="4" fontId="36" fillId="46" borderId="11" xfId="0" applyNumberFormat="1" applyFont="1" applyFill="1" applyBorder="1" applyAlignment="1"/>
    <xf numFmtId="49" fontId="39" fillId="46" borderId="15" xfId="0" applyNumberFormat="1" applyFont="1" applyFill="1" applyBorder="1" applyAlignment="1">
      <alignment wrapText="1"/>
    </xf>
    <xf numFmtId="49" fontId="37" fillId="46" borderId="15" xfId="0" applyNumberFormat="1" applyFont="1" applyFill="1" applyBorder="1" applyAlignment="1">
      <alignment wrapText="1"/>
    </xf>
    <xf numFmtId="4" fontId="37" fillId="44" borderId="11" xfId="0" applyNumberFormat="1" applyFont="1" applyFill="1" applyBorder="1"/>
    <xf numFmtId="4" fontId="41" fillId="49" borderId="11" xfId="0" applyNumberFormat="1" applyFont="1" applyFill="1" applyBorder="1" applyAlignment="1">
      <alignment horizontal="right" vertical="center"/>
    </xf>
    <xf numFmtId="4" fontId="43" fillId="43" borderId="11" xfId="0" applyNumberFormat="1" applyFont="1" applyFill="1" applyBorder="1" applyAlignment="1">
      <alignment horizontal="right" vertical="center"/>
    </xf>
    <xf numFmtId="4" fontId="37" fillId="43" borderId="11" xfId="0" applyNumberFormat="1" applyFont="1" applyFill="1" applyBorder="1"/>
    <xf numFmtId="4" fontId="37" fillId="47" borderId="11" xfId="0" applyNumberFormat="1" applyFont="1" applyFill="1" applyBorder="1"/>
    <xf numFmtId="4" fontId="44" fillId="44" borderId="11" xfId="61" applyNumberFormat="1" applyFont="1" applyFill="1" applyBorder="1" applyAlignment="1">
      <alignment horizontal="right"/>
    </xf>
    <xf numFmtId="4" fontId="44" fillId="50" borderId="11" xfId="0" applyNumberFormat="1" applyFont="1" applyFill="1" applyBorder="1" applyAlignment="1">
      <alignment horizontal="right"/>
    </xf>
    <xf numFmtId="0" fontId="0" fillId="0" borderId="0" xfId="0" applyFont="1" applyAlignment="1"/>
    <xf numFmtId="0" fontId="53" fillId="0" borderId="0" xfId="0" applyFont="1" applyAlignment="1">
      <alignment vertical="center"/>
    </xf>
    <xf numFmtId="0" fontId="53" fillId="0" borderId="0" xfId="0" applyFont="1"/>
    <xf numFmtId="0" fontId="42" fillId="46" borderId="27" xfId="0" applyFont="1" applyFill="1" applyBorder="1" applyAlignment="1">
      <alignment horizontal="center" vertical="center"/>
    </xf>
    <xf numFmtId="4" fontId="39" fillId="46" borderId="11" xfId="0" applyNumberFormat="1" applyFont="1" applyFill="1" applyBorder="1"/>
    <xf numFmtId="4" fontId="36" fillId="46" borderId="16" xfId="0" applyNumberFormat="1" applyFont="1" applyFill="1" applyBorder="1"/>
    <xf numFmtId="4" fontId="37" fillId="46" borderId="16" xfId="0" applyNumberFormat="1" applyFont="1" applyFill="1" applyBorder="1"/>
    <xf numFmtId="4" fontId="40" fillId="46" borderId="11" xfId="0" applyNumberFormat="1" applyFont="1" applyFill="1" applyBorder="1"/>
    <xf numFmtId="0" fontId="40" fillId="0" borderId="36" xfId="0" applyFont="1" applyBorder="1" applyAlignment="1">
      <alignment wrapText="1"/>
    </xf>
    <xf numFmtId="0" fontId="38" fillId="46" borderId="11" xfId="0" applyFont="1" applyFill="1" applyBorder="1"/>
    <xf numFmtId="0" fontId="38" fillId="46" borderId="17" xfId="0" applyFont="1" applyFill="1" applyBorder="1"/>
    <xf numFmtId="0" fontId="36" fillId="46" borderId="18" xfId="0" applyFont="1" applyFill="1" applyBorder="1" applyAlignment="1">
      <alignment wrapText="1"/>
    </xf>
    <xf numFmtId="0" fontId="38" fillId="51" borderId="11" xfId="0" applyFont="1" applyFill="1" applyBorder="1" applyAlignment="1">
      <alignment wrapText="1"/>
    </xf>
    <xf numFmtId="4" fontId="39" fillId="51" borderId="11" xfId="0" applyNumberFormat="1" applyFont="1" applyFill="1" applyBorder="1"/>
    <xf numFmtId="4" fontId="36" fillId="51" borderId="11" xfId="0" applyNumberFormat="1" applyFont="1" applyFill="1" applyBorder="1"/>
    <xf numFmtId="0" fontId="36" fillId="51" borderId="11" xfId="0" applyFont="1" applyFill="1" applyBorder="1" applyAlignment="1"/>
    <xf numFmtId="0" fontId="36" fillId="51" borderId="11" xfId="0" applyFont="1" applyFill="1" applyBorder="1" applyAlignment="1">
      <alignment horizontal="left"/>
    </xf>
    <xf numFmtId="49" fontId="36" fillId="51" borderId="15" xfId="0" applyNumberFormat="1" applyFont="1" applyFill="1" applyBorder="1" applyAlignment="1">
      <alignment wrapText="1"/>
    </xf>
    <xf numFmtId="4" fontId="36" fillId="51" borderId="11" xfId="0" applyNumberFormat="1" applyFont="1" applyFill="1" applyBorder="1" applyAlignment="1"/>
    <xf numFmtId="0" fontId="54" fillId="0" borderId="37" xfId="0" applyFont="1" applyFill="1" applyBorder="1" applyAlignment="1">
      <alignment horizontal="right" vertical="center"/>
    </xf>
    <xf numFmtId="4" fontId="44" fillId="43" borderId="37" xfId="0" applyNumberFormat="1" applyFont="1" applyFill="1" applyBorder="1" applyAlignment="1">
      <alignment horizontal="right" vertical="center"/>
    </xf>
    <xf numFmtId="4" fontId="43" fillId="0" borderId="37" xfId="0" applyNumberFormat="1" applyFont="1" applyBorder="1" applyAlignment="1">
      <alignment horizontal="right" vertical="center"/>
    </xf>
    <xf numFmtId="0" fontId="36" fillId="0" borderId="16" xfId="0" applyFont="1" applyBorder="1" applyAlignment="1"/>
    <xf numFmtId="0" fontId="37" fillId="0" borderId="16" xfId="0" applyFont="1" applyBorder="1" applyAlignment="1">
      <alignment horizontal="left"/>
    </xf>
    <xf numFmtId="0" fontId="36" fillId="0" borderId="16" xfId="0" applyFont="1" applyBorder="1" applyAlignment="1">
      <alignment wrapText="1"/>
    </xf>
    <xf numFmtId="0" fontId="36" fillId="0" borderId="11" xfId="0" applyFont="1" applyBorder="1" applyAlignment="1">
      <alignment horizontal="right" vertical="center" wrapText="1"/>
    </xf>
    <xf numFmtId="4" fontId="36" fillId="45" borderId="16" xfId="0" applyNumberFormat="1" applyFont="1" applyFill="1" applyBorder="1" applyAlignment="1">
      <alignment horizontal="right" vertical="center"/>
    </xf>
    <xf numFmtId="0" fontId="58" fillId="0" borderId="0" xfId="0" applyFont="1"/>
    <xf numFmtId="0" fontId="37" fillId="0" borderId="15" xfId="0" applyFont="1" applyBorder="1" applyAlignment="1">
      <alignment wrapText="1"/>
    </xf>
    <xf numFmtId="4" fontId="36" fillId="0" borderId="11" xfId="0" applyNumberFormat="1" applyFont="1" applyBorder="1"/>
    <xf numFmtId="49" fontId="38" fillId="44" borderId="11" xfId="0" applyNumberFormat="1" applyFont="1" applyFill="1" applyBorder="1" applyAlignment="1">
      <alignment horizontal="left" wrapText="1"/>
    </xf>
    <xf numFmtId="3" fontId="39" fillId="44" borderId="11" xfId="0" applyNumberFormat="1" applyFont="1" applyFill="1" applyBorder="1"/>
    <xf numFmtId="49" fontId="36" fillId="0" borderId="15" xfId="0" applyNumberFormat="1" applyFont="1" applyBorder="1" applyAlignment="1">
      <alignment horizontal="right"/>
    </xf>
    <xf numFmtId="3" fontId="38" fillId="0" borderId="11" xfId="0" applyNumberFormat="1" applyFont="1" applyBorder="1"/>
    <xf numFmtId="3" fontId="40" fillId="0" borderId="11" xfId="0" applyNumberFormat="1" applyFont="1" applyBorder="1"/>
    <xf numFmtId="3" fontId="39" fillId="46" borderId="11" xfId="0" applyNumberFormat="1" applyFont="1" applyFill="1" applyBorder="1"/>
    <xf numFmtId="3" fontId="36" fillId="0" borderId="11" xfId="0" applyNumberFormat="1" applyFont="1" applyBorder="1"/>
    <xf numFmtId="4" fontId="37" fillId="0" borderId="11" xfId="0" applyNumberFormat="1" applyFont="1" applyBorder="1" applyAlignment="1">
      <alignment horizontal="left" wrapText="1"/>
    </xf>
    <xf numFmtId="49" fontId="38" fillId="52" borderId="38" xfId="0" applyNumberFormat="1" applyFont="1" applyFill="1" applyBorder="1" applyAlignment="1">
      <alignment horizontal="left"/>
    </xf>
    <xf numFmtId="49" fontId="38" fillId="0" borderId="38" xfId="0" applyNumberFormat="1" applyFont="1" applyFill="1" applyBorder="1" applyAlignment="1">
      <alignment horizontal="left" wrapText="1"/>
    </xf>
    <xf numFmtId="49" fontId="38" fillId="0" borderId="38" xfId="0" applyNumberFormat="1" applyFont="1" applyBorder="1" applyAlignment="1">
      <alignment horizontal="left" wrapText="1"/>
    </xf>
    <xf numFmtId="0" fontId="35" fillId="0" borderId="11" xfId="0" applyFont="1" applyFill="1" applyBorder="1"/>
    <xf numFmtId="0" fontId="35" fillId="0" borderId="11" xfId="0" applyFont="1" applyFill="1" applyBorder="1" applyAlignment="1">
      <alignment horizontal="left"/>
    </xf>
    <xf numFmtId="0" fontId="36" fillId="0" borderId="18" xfId="0" applyFont="1" applyFill="1" applyBorder="1" applyAlignment="1">
      <alignment wrapText="1"/>
    </xf>
    <xf numFmtId="0" fontId="38" fillId="0" borderId="11" xfId="0" applyFont="1" applyFill="1" applyBorder="1" applyAlignment="1">
      <alignment wrapText="1"/>
    </xf>
    <xf numFmtId="0" fontId="35" fillId="0" borderId="11" xfId="0" applyFont="1" applyFill="1" applyBorder="1" applyAlignment="1">
      <alignment wrapText="1"/>
    </xf>
    <xf numFmtId="49" fontId="37" fillId="0" borderId="15" xfId="0" applyNumberFormat="1" applyFont="1" applyFill="1" applyBorder="1" applyAlignment="1">
      <alignment horizontal="right"/>
    </xf>
    <xf numFmtId="0" fontId="36" fillId="0" borderId="11" xfId="0" applyFont="1" applyFill="1" applyBorder="1" applyAlignment="1">
      <alignment horizontal="left"/>
    </xf>
    <xf numFmtId="0" fontId="36" fillId="0" borderId="15" xfId="0" applyFont="1" applyFill="1" applyBorder="1" applyAlignment="1">
      <alignment wrapText="1"/>
    </xf>
    <xf numFmtId="0" fontId="38" fillId="0" borderId="15" xfId="0" applyFont="1" applyFill="1" applyBorder="1"/>
    <xf numFmtId="0" fontId="39" fillId="0" borderId="11" xfId="0" applyFont="1" applyFill="1" applyBorder="1" applyAlignment="1">
      <alignment horizontal="left"/>
    </xf>
    <xf numFmtId="0" fontId="38" fillId="0" borderId="11" xfId="0" applyFont="1" applyFill="1" applyBorder="1"/>
    <xf numFmtId="49" fontId="36" fillId="0" borderId="15" xfId="0" applyNumberFormat="1" applyFont="1" applyFill="1" applyBorder="1" applyAlignment="1">
      <alignment wrapText="1"/>
    </xf>
    <xf numFmtId="0" fontId="37" fillId="0" borderId="11" xfId="0" applyFont="1" applyFill="1" applyBorder="1" applyAlignment="1">
      <alignment horizontal="left"/>
    </xf>
    <xf numFmtId="0" fontId="35" fillId="0" borderId="16" xfId="0" applyFont="1" applyFill="1" applyBorder="1"/>
    <xf numFmtId="0" fontId="38" fillId="0" borderId="17" xfId="0" applyFont="1" applyFill="1" applyBorder="1"/>
    <xf numFmtId="0" fontId="38" fillId="0" borderId="16" xfId="0" applyFont="1" applyFill="1" applyBorder="1" applyAlignment="1">
      <alignment horizontal="left"/>
    </xf>
    <xf numFmtId="49" fontId="37" fillId="0" borderId="15" xfId="0" applyNumberFormat="1" applyFont="1" applyFill="1" applyBorder="1" applyAlignment="1">
      <alignment wrapText="1"/>
    </xf>
    <xf numFmtId="0" fontId="29" fillId="0" borderId="11" xfId="0" applyFont="1" applyFill="1" applyBorder="1" applyAlignment="1">
      <alignment horizontal="left"/>
    </xf>
    <xf numFmtId="0" fontId="36" fillId="0" borderId="23" xfId="0" applyFont="1" applyFill="1" applyBorder="1" applyAlignment="1">
      <alignment horizontal="left" wrapText="1"/>
    </xf>
    <xf numFmtId="0" fontId="45" fillId="0" borderId="11" xfId="0" applyFont="1" applyFill="1" applyBorder="1" applyAlignment="1">
      <alignment wrapText="1"/>
    </xf>
    <xf numFmtId="0" fontId="46" fillId="0" borderId="11" xfId="0" applyFont="1" applyFill="1" applyBorder="1"/>
    <xf numFmtId="0" fontId="46" fillId="0" borderId="11" xfId="0" applyFont="1" applyFill="1" applyBorder="1" applyAlignment="1">
      <alignment horizontal="left"/>
    </xf>
    <xf numFmtId="0" fontId="39" fillId="0" borderId="18" xfId="0" applyFont="1" applyFill="1" applyBorder="1" applyAlignment="1">
      <alignment wrapText="1"/>
    </xf>
    <xf numFmtId="49" fontId="38" fillId="53" borderId="38" xfId="0" applyNumberFormat="1" applyFont="1" applyFill="1" applyBorder="1" applyAlignment="1">
      <alignment horizontal="left" wrapText="1"/>
    </xf>
    <xf numFmtId="4" fontId="59" fillId="44" borderId="11" xfId="0" applyNumberFormat="1" applyFont="1" applyFill="1" applyBorder="1"/>
    <xf numFmtId="4" fontId="39" fillId="44" borderId="11" xfId="0" applyNumberFormat="1" applyFont="1" applyFill="1" applyBorder="1"/>
    <xf numFmtId="4" fontId="59" fillId="49" borderId="11" xfId="0" applyNumberFormat="1" applyFont="1" applyFill="1" applyBorder="1"/>
    <xf numFmtId="4" fontId="40" fillId="0" borderId="11" xfId="0" applyNumberFormat="1" applyFont="1" applyBorder="1"/>
    <xf numFmtId="4" fontId="60" fillId="49" borderId="11" xfId="0" applyNumberFormat="1" applyFont="1" applyFill="1" applyBorder="1"/>
    <xf numFmtId="4" fontId="39" fillId="0" borderId="11" xfId="0" applyNumberFormat="1" applyFont="1" applyFill="1" applyBorder="1"/>
    <xf numFmtId="4" fontId="36" fillId="0" borderId="11" xfId="0" applyNumberFormat="1" applyFont="1" applyFill="1" applyBorder="1"/>
    <xf numFmtId="4" fontId="36" fillId="0" borderId="13" xfId="0" applyNumberFormat="1" applyFont="1" applyFill="1" applyBorder="1"/>
    <xf numFmtId="4" fontId="36" fillId="0" borderId="16" xfId="0" applyNumberFormat="1" applyFont="1" applyFill="1" applyBorder="1" applyAlignment="1">
      <alignment horizontal="right" vertical="center"/>
    </xf>
    <xf numFmtId="0" fontId="44" fillId="0" borderId="20" xfId="0" applyFont="1" applyBorder="1" applyAlignment="1">
      <alignment horizontal="left" vertical="center"/>
    </xf>
    <xf numFmtId="4" fontId="43" fillId="49" borderId="20" xfId="0" applyNumberFormat="1" applyFont="1" applyFill="1" applyBorder="1" applyAlignment="1">
      <alignment horizontal="right" vertical="center"/>
    </xf>
    <xf numFmtId="0" fontId="44" fillId="46" borderId="25" xfId="0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53" fillId="0" borderId="0" xfId="0" applyFont="1" applyAlignment="1">
      <alignment wrapText="1"/>
    </xf>
    <xf numFmtId="0" fontId="5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31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justify"/>
    </xf>
    <xf numFmtId="0" fontId="31" fillId="0" borderId="0" xfId="0" applyFont="1" applyBorder="1" applyAlignment="1">
      <alignment horizontal="left"/>
    </xf>
    <xf numFmtId="0" fontId="22" fillId="0" borderId="0" xfId="6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43" fillId="44" borderId="19" xfId="0" applyNumberFormat="1" applyFont="1" applyFill="1" applyBorder="1" applyAlignment="1" applyProtection="1">
      <alignment horizontal="left" vertical="center" wrapText="1"/>
    </xf>
    <xf numFmtId="0" fontId="41" fillId="44" borderId="28" xfId="0" applyNumberFormat="1" applyFont="1" applyFill="1" applyBorder="1" applyAlignment="1" applyProtection="1">
      <alignment vertical="center" wrapText="1"/>
    </xf>
    <xf numFmtId="0" fontId="41" fillId="44" borderId="28" xfId="0" applyNumberFormat="1" applyFont="1" applyFill="1" applyBorder="1" applyAlignment="1" applyProtection="1">
      <alignment vertical="center"/>
    </xf>
    <xf numFmtId="0" fontId="47" fillId="0" borderId="17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36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wrapText="1"/>
    </xf>
    <xf numFmtId="0" fontId="43" fillId="0" borderId="19" xfId="0" applyNumberFormat="1" applyFont="1" applyFill="1" applyBorder="1" applyAlignment="1" applyProtection="1">
      <alignment horizontal="left" vertical="center" wrapText="1"/>
    </xf>
    <xf numFmtId="0" fontId="41" fillId="0" borderId="28" xfId="0" applyNumberFormat="1" applyFont="1" applyFill="1" applyBorder="1" applyAlignment="1" applyProtection="1">
      <alignment vertical="center" wrapText="1"/>
    </xf>
    <xf numFmtId="0" fontId="41" fillId="0" borderId="28" xfId="0" applyNumberFormat="1" applyFont="1" applyFill="1" applyBorder="1" applyAlignment="1" applyProtection="1">
      <alignment vertical="center"/>
    </xf>
    <xf numFmtId="0" fontId="43" fillId="0" borderId="19" xfId="0" quotePrefix="1" applyFont="1" applyFill="1" applyBorder="1" applyAlignment="1">
      <alignment horizontal="left" vertical="center"/>
    </xf>
    <xf numFmtId="0" fontId="43" fillId="0" borderId="19" xfId="0" quotePrefix="1" applyNumberFormat="1" applyFont="1" applyFill="1" applyBorder="1" applyAlignment="1" applyProtection="1">
      <alignment horizontal="left" vertical="center" wrapText="1"/>
    </xf>
    <xf numFmtId="0" fontId="43" fillId="0" borderId="19" xfId="0" quotePrefix="1" applyFont="1" applyBorder="1" applyAlignment="1">
      <alignment horizontal="left" vertical="center"/>
    </xf>
    <xf numFmtId="0" fontId="43" fillId="44" borderId="19" xfId="0" quotePrefix="1" applyNumberFormat="1" applyFont="1" applyFill="1" applyBorder="1" applyAlignment="1" applyProtection="1">
      <alignment horizontal="left" vertical="center" wrapText="1"/>
    </xf>
    <xf numFmtId="0" fontId="44" fillId="0" borderId="19" xfId="61" quotePrefix="1" applyFont="1" applyBorder="1" applyAlignment="1">
      <alignment horizontal="center" wrapText="1"/>
    </xf>
    <xf numFmtId="0" fontId="50" fillId="0" borderId="28" xfId="0" applyFont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44" fillId="0" borderId="19" xfId="61" applyNumberFormat="1" applyFont="1" applyFill="1" applyBorder="1" applyAlignment="1" applyProtection="1">
      <alignment horizontal="left" wrapText="1"/>
    </xf>
    <xf numFmtId="0" fontId="50" fillId="0" borderId="28" xfId="0" applyFont="1" applyBorder="1" applyAlignment="1">
      <alignment wrapText="1"/>
    </xf>
    <xf numFmtId="0" fontId="50" fillId="0" borderId="15" xfId="0" applyFont="1" applyBorder="1" applyAlignment="1">
      <alignment wrapText="1"/>
    </xf>
    <xf numFmtId="0" fontId="44" fillId="48" borderId="19" xfId="0" applyNumberFormat="1" applyFont="1" applyFill="1" applyBorder="1" applyAlignment="1" applyProtection="1">
      <alignment horizontal="left" vertical="center" wrapText="1"/>
    </xf>
    <xf numFmtId="0" fontId="44" fillId="48" borderId="28" xfId="0" applyNumberFormat="1" applyFont="1" applyFill="1" applyBorder="1" applyAlignment="1" applyProtection="1">
      <alignment horizontal="left" vertical="center" wrapText="1"/>
    </xf>
    <xf numFmtId="0" fontId="44" fillId="48" borderId="15" xfId="0" applyNumberFormat="1" applyFont="1" applyFill="1" applyBorder="1" applyAlignment="1" applyProtection="1">
      <alignment horizontal="left" vertical="center" wrapText="1"/>
    </xf>
    <xf numFmtId="0" fontId="44" fillId="44" borderId="19" xfId="0" applyNumberFormat="1" applyFont="1" applyFill="1" applyBorder="1" applyAlignment="1" applyProtection="1">
      <alignment horizontal="left" vertical="center" wrapText="1"/>
    </xf>
    <xf numFmtId="0" fontId="44" fillId="44" borderId="28" xfId="0" applyNumberFormat="1" applyFont="1" applyFill="1" applyBorder="1" applyAlignment="1" applyProtection="1">
      <alignment horizontal="left" vertical="center" wrapText="1"/>
    </xf>
    <xf numFmtId="0" fontId="44" fillId="44" borderId="15" xfId="0" applyNumberFormat="1" applyFont="1" applyFill="1" applyBorder="1" applyAlignment="1" applyProtection="1">
      <alignment horizontal="left" vertical="center" wrapText="1"/>
    </xf>
    <xf numFmtId="0" fontId="41" fillId="49" borderId="31" xfId="0" applyFont="1" applyFill="1" applyBorder="1" applyAlignment="1">
      <alignment horizontal="center" vertical="center" wrapText="1"/>
    </xf>
    <xf numFmtId="0" fontId="41" fillId="49" borderId="32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/>
    </xf>
    <xf numFmtId="0" fontId="57" fillId="0" borderId="0" xfId="0" applyFont="1" applyBorder="1" applyAlignment="1"/>
    <xf numFmtId="0" fontId="41" fillId="0" borderId="3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 wrapText="1"/>
    </xf>
    <xf numFmtId="0" fontId="34" fillId="0" borderId="35" xfId="61" applyNumberFormat="1" applyFont="1" applyFill="1" applyBorder="1" applyAlignment="1" applyProtection="1">
      <alignment horizontal="center" vertical="center" wrapText="1"/>
    </xf>
    <xf numFmtId="0" fontId="48" fillId="0" borderId="35" xfId="0" applyFont="1" applyBorder="1" applyAlignment="1"/>
    <xf numFmtId="0" fontId="34" fillId="0" borderId="0" xfId="0" applyFont="1" applyBorder="1" applyAlignment="1">
      <alignment horizontal="center" vertical="center" wrapText="1"/>
    </xf>
    <xf numFmtId="0" fontId="34" fillId="0" borderId="0" xfId="61" applyNumberFormat="1" applyFont="1" applyFill="1" applyBorder="1" applyAlignment="1" applyProtection="1">
      <alignment horizontal="center" vertical="center" wrapText="1"/>
    </xf>
    <xf numFmtId="0" fontId="48" fillId="0" borderId="0" xfId="0" applyFont="1" applyBorder="1" applyAlignment="1"/>
  </cellXfs>
  <cellStyles count="10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40%" xfId="21"/>
    <cellStyle name="Accent1 - 60%" xfId="22"/>
    <cellStyle name="Accent2" xfId="23"/>
    <cellStyle name="Accent2 - 20%" xfId="24"/>
    <cellStyle name="Accent2 - 40%" xfId="25"/>
    <cellStyle name="Accent2 - 60%" xfId="26"/>
    <cellStyle name="Accent3" xfId="27"/>
    <cellStyle name="Accent3 - 20%" xfId="28"/>
    <cellStyle name="Accent3 - 40%" xfId="29"/>
    <cellStyle name="Accent3 - 60%" xfId="30"/>
    <cellStyle name="Accent4" xfId="31"/>
    <cellStyle name="Accent4 - 20%" xfId="32"/>
    <cellStyle name="Accent4 - 40%" xfId="33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Bad" xfId="43"/>
    <cellStyle name="Calculation" xfId="44"/>
    <cellStyle name="Check Cell" xfId="45"/>
    <cellStyle name="Emphasis 1" xfId="46"/>
    <cellStyle name="Emphasis 2" xfId="47"/>
    <cellStyle name="Emphasis 3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Linked Cell" xfId="56"/>
    <cellStyle name="Neutral" xfId="57"/>
    <cellStyle name="Normalno" xfId="0" builtinId="0"/>
    <cellStyle name="Normalno 2" xfId="107"/>
    <cellStyle name="Note" xfId="58"/>
    <cellStyle name="Obično 2" xfId="59"/>
    <cellStyle name="Obično 3" xfId="60"/>
    <cellStyle name="Obično 4" xfId="61"/>
    <cellStyle name="Output" xfId="62"/>
    <cellStyle name="SAPBEXaggData" xfId="63"/>
    <cellStyle name="SAPBEXaggDataEmph" xfId="64"/>
    <cellStyle name="SAPBEXaggItem" xfId="65"/>
    <cellStyle name="SAPBEXaggItemX" xfId="66"/>
    <cellStyle name="SAPBEXchaText" xfId="67"/>
    <cellStyle name="SAPBEXexcBad7" xfId="68"/>
    <cellStyle name="SAPBEXexcBad8" xfId="69"/>
    <cellStyle name="SAPBEXexcBad9" xfId="70"/>
    <cellStyle name="SAPBEXexcCritical4" xfId="71"/>
    <cellStyle name="SAPBEXexcCritical5" xfId="72"/>
    <cellStyle name="SAPBEXexcCritical6" xfId="73"/>
    <cellStyle name="SAPBEXexcGood1" xfId="74"/>
    <cellStyle name="SAPBEXexcGood2" xfId="75"/>
    <cellStyle name="SAPBEXexcGood3" xfId="76"/>
    <cellStyle name="SAPBEXfilterDrill" xfId="77"/>
    <cellStyle name="SAPBEXfilterItem" xfId="78"/>
    <cellStyle name="SAPBEXfilterText" xfId="79"/>
    <cellStyle name="SAPBEXformats" xfId="80"/>
    <cellStyle name="SAPBEXheaderItem" xfId="81"/>
    <cellStyle name="SAPBEXheaderText" xfId="82"/>
    <cellStyle name="SAPBEXHLevel0" xfId="83"/>
    <cellStyle name="SAPBEXHLevel0X" xfId="84"/>
    <cellStyle name="SAPBEXHLevel1" xfId="85"/>
    <cellStyle name="SAPBEXHLevel1X" xfId="86"/>
    <cellStyle name="SAPBEXHLevel2" xfId="87"/>
    <cellStyle name="SAPBEXHLevel2X" xfId="88"/>
    <cellStyle name="SAPBEXHLevel3" xfId="89"/>
    <cellStyle name="SAPBEXHLevel3X" xfId="90"/>
    <cellStyle name="SAPBEXinputData" xfId="91"/>
    <cellStyle name="SAPBEXresData" xfId="92"/>
    <cellStyle name="SAPBEXresDataEmph" xfId="93"/>
    <cellStyle name="SAPBEXresItem" xfId="94"/>
    <cellStyle name="SAPBEXresItemX" xfId="95"/>
    <cellStyle name="SAPBEXstdData" xfId="96"/>
    <cellStyle name="SAPBEXstdDataEmph" xfId="97"/>
    <cellStyle name="SAPBEXstdItem" xfId="98"/>
    <cellStyle name="SAPBEXstdItemX" xfId="99"/>
    <cellStyle name="SAPBEXtitle" xfId="100"/>
    <cellStyle name="SAPBEXundefined" xfId="101"/>
    <cellStyle name="Sheet Title" xfId="102"/>
    <cellStyle name="Title" xfId="103"/>
    <cellStyle name="Total" xfId="104"/>
    <cellStyle name="Warning Text" xfId="105"/>
    <cellStyle name="Zarez 2" xfId="106"/>
  </cellStyles>
  <dxfs count="0"/>
  <tableStyles count="0" defaultTableStyle="TableStyleMedium9" defaultPivotStyle="PivotStyleLight16"/>
  <colors>
    <mruColors>
      <color rgb="FFFFFFCC"/>
      <color rgb="FFFD99A7"/>
      <color rgb="FFFC7084"/>
      <color rgb="FF000000"/>
      <color rgb="FFE8FDB9"/>
      <color rgb="FFF3F3F3"/>
      <color rgb="FFF4F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abSelected="1" topLeftCell="A10" workbookViewId="0">
      <selection activeCell="B34" sqref="B34:G37"/>
    </sheetView>
  </sheetViews>
  <sheetFormatPr defaultRowHeight="12.75" x14ac:dyDescent="0.2"/>
  <cols>
    <col min="2" max="2" width="14.28515625" customWidth="1"/>
    <col min="8" max="8" width="9.140625" customWidth="1"/>
    <col min="9" max="9" width="5.7109375" customWidth="1"/>
    <col min="10" max="10" width="9.140625" customWidth="1"/>
  </cols>
  <sheetData>
    <row r="2" spans="1:8" ht="13.5" customHeight="1" x14ac:dyDescent="0.2">
      <c r="A2" s="219" t="s">
        <v>178</v>
      </c>
      <c r="B2" s="219"/>
      <c r="C2" s="219"/>
      <c r="D2" s="219"/>
      <c r="E2" s="219"/>
    </row>
    <row r="3" spans="1:8" ht="14.25" x14ac:dyDescent="0.2">
      <c r="A3" s="219" t="s">
        <v>179</v>
      </c>
      <c r="B3" s="219"/>
      <c r="C3" s="219"/>
      <c r="D3" s="219"/>
      <c r="E3" s="219"/>
    </row>
    <row r="4" spans="1:8" ht="14.25" x14ac:dyDescent="0.2">
      <c r="A4" s="219" t="s">
        <v>180</v>
      </c>
      <c r="B4" s="219"/>
      <c r="C4" s="219"/>
      <c r="D4" s="219"/>
      <c r="E4" s="219"/>
    </row>
    <row r="5" spans="1:8" ht="14.25" x14ac:dyDescent="0.2">
      <c r="A5" s="219" t="s">
        <v>181</v>
      </c>
      <c r="B5" s="219"/>
      <c r="C5" s="219"/>
      <c r="D5" s="219"/>
      <c r="E5" s="219"/>
    </row>
    <row r="6" spans="1:8" ht="13.5" customHeight="1" x14ac:dyDescent="0.2">
      <c r="A6" s="219"/>
      <c r="B6" s="219"/>
      <c r="C6" s="219"/>
      <c r="D6" s="219"/>
      <c r="E6" s="219"/>
    </row>
    <row r="7" spans="1:8" ht="19.5" customHeight="1" x14ac:dyDescent="0.2">
      <c r="A7" s="276" t="s">
        <v>198</v>
      </c>
      <c r="B7" s="276"/>
      <c r="C7" s="276"/>
    </row>
    <row r="8" spans="1:8" ht="20.100000000000001" customHeight="1" x14ac:dyDescent="0.2">
      <c r="A8" s="277" t="s">
        <v>199</v>
      </c>
      <c r="B8" s="277"/>
      <c r="C8" s="278"/>
    </row>
    <row r="9" spans="1:8" ht="20.100000000000001" customHeight="1" x14ac:dyDescent="0.2"/>
    <row r="10" spans="1:8" ht="20.100000000000001" customHeight="1" x14ac:dyDescent="0.2">
      <c r="A10" s="1" t="s">
        <v>215</v>
      </c>
      <c r="C10" s="6"/>
      <c r="D10" s="6"/>
      <c r="E10" s="6"/>
      <c r="F10" s="5"/>
      <c r="G10" s="5"/>
      <c r="H10" s="5"/>
    </row>
    <row r="11" spans="1:8" ht="20.100000000000001" customHeight="1" x14ac:dyDescent="0.2">
      <c r="A11" s="5"/>
      <c r="B11" s="5"/>
      <c r="C11" s="6"/>
      <c r="D11" s="6"/>
      <c r="E11" s="6"/>
      <c r="F11" s="5"/>
      <c r="G11" s="5"/>
      <c r="H11" s="5"/>
    </row>
    <row r="13" spans="1:8" x14ac:dyDescent="0.2">
      <c r="B13" s="4"/>
      <c r="C13" s="279"/>
      <c r="D13" s="279"/>
      <c r="E13" s="279"/>
    </row>
    <row r="14" spans="1:8" x14ac:dyDescent="0.2">
      <c r="B14" s="4"/>
      <c r="C14" s="280"/>
      <c r="D14" s="280"/>
      <c r="E14" s="280"/>
    </row>
    <row r="15" spans="1:8" ht="23.25" customHeight="1" x14ac:dyDescent="0.2">
      <c r="B15" s="4"/>
      <c r="C15" s="280"/>
      <c r="D15" s="280"/>
      <c r="E15" s="280"/>
    </row>
    <row r="16" spans="1:8" x14ac:dyDescent="0.2">
      <c r="B16" s="4"/>
      <c r="C16" s="281"/>
      <c r="D16" s="281"/>
      <c r="E16" s="7"/>
    </row>
    <row r="17" spans="2:11" ht="45.75" customHeight="1" x14ac:dyDescent="0.2">
      <c r="B17" s="282" t="s">
        <v>213</v>
      </c>
      <c r="C17" s="283"/>
      <c r="D17" s="283"/>
      <c r="E17" s="283"/>
      <c r="F17" s="283"/>
      <c r="G17" s="275"/>
      <c r="H17" s="275"/>
      <c r="I17" s="5"/>
      <c r="K17" s="5"/>
    </row>
    <row r="18" spans="2:11" ht="34.5" customHeight="1" x14ac:dyDescent="0.2">
      <c r="B18" s="270" t="s">
        <v>51</v>
      </c>
      <c r="C18" s="270"/>
      <c r="D18" s="270"/>
      <c r="E18" s="270"/>
      <c r="F18" s="270"/>
      <c r="G18" s="270"/>
      <c r="H18" s="270"/>
      <c r="I18" s="192"/>
      <c r="K18" s="5"/>
    </row>
    <row r="19" spans="2:11" ht="22.5" customHeight="1" x14ac:dyDescent="0.2">
      <c r="B19" s="193" t="s">
        <v>160</v>
      </c>
      <c r="C19" s="194"/>
      <c r="D19" s="271" t="s">
        <v>161</v>
      </c>
      <c r="E19" s="272"/>
      <c r="F19" s="272"/>
      <c r="G19" s="272"/>
      <c r="H19" s="194"/>
      <c r="I19" s="194"/>
      <c r="J19" s="5"/>
    </row>
    <row r="20" spans="2:11" ht="20.100000000000001" customHeight="1" x14ac:dyDescent="0.2">
      <c r="B20" s="193" t="s">
        <v>162</v>
      </c>
      <c r="C20" s="194"/>
      <c r="D20" s="194"/>
      <c r="E20" s="194"/>
      <c r="F20" s="194"/>
      <c r="G20" s="194"/>
      <c r="H20" s="194"/>
      <c r="I20" s="194"/>
      <c r="J20" s="192"/>
    </row>
    <row r="21" spans="2:11" ht="14.25" customHeight="1" x14ac:dyDescent="0.2">
      <c r="B21" s="193"/>
      <c r="C21" s="194"/>
      <c r="D21" s="194" t="s">
        <v>166</v>
      </c>
      <c r="E21" s="194"/>
      <c r="F21" s="194"/>
      <c r="G21" s="194"/>
      <c r="H21" s="194"/>
      <c r="I21" s="194"/>
      <c r="J21" s="3"/>
    </row>
    <row r="22" spans="2:11" ht="20.100000000000001" customHeight="1" x14ac:dyDescent="0.2">
      <c r="B22" s="193" t="s">
        <v>163</v>
      </c>
      <c r="C22" s="194"/>
      <c r="D22" s="194"/>
      <c r="E22" s="194"/>
      <c r="F22" s="194"/>
      <c r="G22" s="194"/>
      <c r="H22" s="194"/>
      <c r="I22" s="194"/>
      <c r="J22" s="192"/>
    </row>
    <row r="23" spans="2:11" ht="16.5" customHeight="1" x14ac:dyDescent="0.2">
      <c r="B23" s="193"/>
      <c r="C23" s="273" t="s">
        <v>164</v>
      </c>
      <c r="D23" s="274"/>
      <c r="E23" s="194" t="s">
        <v>167</v>
      </c>
      <c r="F23" s="194"/>
      <c r="G23" s="194"/>
      <c r="H23" s="194"/>
      <c r="I23" s="194"/>
      <c r="J23" s="3"/>
    </row>
    <row r="24" spans="2:11" x14ac:dyDescent="0.2">
      <c r="J24" s="3"/>
    </row>
    <row r="25" spans="2:11" x14ac:dyDescent="0.2">
      <c r="J25" s="3"/>
    </row>
    <row r="28" spans="2:11" x14ac:dyDescent="0.2">
      <c r="B28" s="8"/>
      <c r="C28" s="8"/>
      <c r="D28" s="8"/>
      <c r="E28" s="8"/>
      <c r="F28" s="8"/>
      <c r="G28" s="8"/>
    </row>
    <row r="29" spans="2:11" x14ac:dyDescent="0.2">
      <c r="B29" s="8"/>
      <c r="C29" s="8"/>
      <c r="D29" s="8"/>
      <c r="E29" s="8"/>
      <c r="F29" s="8"/>
      <c r="G29" s="8"/>
    </row>
    <row r="30" spans="2:11" x14ac:dyDescent="0.2">
      <c r="B30" s="8"/>
      <c r="C30" s="8"/>
      <c r="D30" s="8"/>
      <c r="E30" s="8"/>
      <c r="F30" s="8"/>
      <c r="G30" s="8"/>
    </row>
    <row r="31" spans="2:11" x14ac:dyDescent="0.2">
      <c r="B31" s="8"/>
      <c r="C31" s="8"/>
      <c r="D31" s="8"/>
      <c r="E31" s="8"/>
      <c r="F31" s="8"/>
      <c r="G31" s="8"/>
    </row>
    <row r="34" spans="3:7" x14ac:dyDescent="0.2">
      <c r="C34" s="1"/>
    </row>
    <row r="35" spans="3:7" x14ac:dyDescent="0.2">
      <c r="C35" s="275"/>
      <c r="D35" s="275"/>
      <c r="E35" s="275"/>
      <c r="F35" s="275"/>
      <c r="G35" s="275"/>
    </row>
  </sheetData>
  <mergeCells count="10">
    <mergeCell ref="B18:H18"/>
    <mergeCell ref="D19:G19"/>
    <mergeCell ref="C23:D23"/>
    <mergeCell ref="C35:G35"/>
    <mergeCell ref="A7:C7"/>
    <mergeCell ref="A8:C8"/>
    <mergeCell ref="C13:E13"/>
    <mergeCell ref="C14:E15"/>
    <mergeCell ref="C16:D16"/>
    <mergeCell ref="B17:H17"/>
  </mergeCells>
  <phoneticPr fontId="0" type="noConversion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N19" sqref="N19"/>
    </sheetView>
  </sheetViews>
  <sheetFormatPr defaultRowHeight="12.75" x14ac:dyDescent="0.2"/>
  <cols>
    <col min="1" max="1" width="5.85546875" customWidth="1"/>
    <col min="5" max="5" width="9.140625" customWidth="1"/>
    <col min="6" max="6" width="12" customWidth="1"/>
    <col min="7" max="7" width="12.7109375" customWidth="1"/>
    <col min="8" max="8" width="12.42578125" customWidth="1"/>
  </cols>
  <sheetData>
    <row r="1" spans="1:8" ht="15" customHeight="1" x14ac:dyDescent="0.2">
      <c r="A1" s="276" t="s">
        <v>198</v>
      </c>
      <c r="B1" s="276"/>
      <c r="C1" s="276"/>
    </row>
    <row r="2" spans="1:8" ht="17.25" customHeight="1" x14ac:dyDescent="0.2">
      <c r="A2" s="277" t="s">
        <v>199</v>
      </c>
      <c r="B2" s="277"/>
      <c r="C2" s="278"/>
    </row>
    <row r="3" spans="1:8" ht="45" customHeight="1" x14ac:dyDescent="0.2"/>
    <row r="4" spans="1:8" ht="26.25" customHeight="1" x14ac:dyDescent="0.2">
      <c r="A4" s="287" t="s">
        <v>212</v>
      </c>
      <c r="B4" s="288"/>
      <c r="C4" s="288"/>
      <c r="D4" s="288"/>
      <c r="E4" s="288"/>
      <c r="F4" s="288"/>
      <c r="G4" s="288"/>
      <c r="H4" s="289"/>
    </row>
    <row r="5" spans="1:8" ht="31.5" customHeight="1" x14ac:dyDescent="0.2">
      <c r="A5" s="290"/>
      <c r="B5" s="291"/>
      <c r="C5" s="291"/>
      <c r="D5" s="291"/>
      <c r="E5" s="291"/>
      <c r="F5" s="291"/>
      <c r="G5" s="291"/>
      <c r="H5" s="292"/>
    </row>
    <row r="6" spans="1:8" ht="20.100000000000001" customHeight="1" x14ac:dyDescent="0.2">
      <c r="A6" s="293" t="s">
        <v>143</v>
      </c>
      <c r="B6" s="293"/>
      <c r="C6" s="293"/>
      <c r="D6" s="293"/>
      <c r="E6" s="293"/>
      <c r="F6" s="293"/>
      <c r="G6" s="294"/>
      <c r="H6" s="294"/>
    </row>
    <row r="7" spans="1:8" ht="20.100000000000001" customHeight="1" x14ac:dyDescent="0.2">
      <c r="A7" s="123"/>
      <c r="B7" s="123"/>
      <c r="C7" s="123"/>
      <c r="D7" s="123"/>
      <c r="E7" s="123"/>
      <c r="F7" s="123"/>
      <c r="G7" s="124"/>
      <c r="H7" s="124"/>
    </row>
    <row r="8" spans="1:8" ht="20.100000000000001" customHeight="1" x14ac:dyDescent="0.25">
      <c r="A8" s="293" t="s">
        <v>165</v>
      </c>
      <c r="B8" s="295"/>
      <c r="C8" s="295"/>
      <c r="D8" s="295"/>
      <c r="E8" s="295"/>
      <c r="F8" s="295"/>
      <c r="G8" s="295"/>
      <c r="H8" s="295"/>
    </row>
    <row r="9" spans="1:8" ht="20.100000000000001" customHeight="1" x14ac:dyDescent="0.2">
      <c r="A9" s="125"/>
      <c r="B9" s="126"/>
      <c r="C9" s="126"/>
      <c r="D9" s="126"/>
      <c r="E9" s="127"/>
      <c r="F9" s="128"/>
      <c r="G9" s="128"/>
      <c r="H9" s="129"/>
    </row>
    <row r="10" spans="1:8" ht="42.75" customHeight="1" x14ac:dyDescent="0.2">
      <c r="A10" s="130"/>
      <c r="B10" s="131"/>
      <c r="C10" s="131"/>
      <c r="D10" s="132"/>
      <c r="E10" s="133"/>
      <c r="F10" s="134" t="s">
        <v>208</v>
      </c>
      <c r="G10" s="134" t="s">
        <v>211</v>
      </c>
      <c r="H10" s="134" t="s">
        <v>159</v>
      </c>
    </row>
    <row r="11" spans="1:8" ht="23.25" customHeight="1" x14ac:dyDescent="0.2">
      <c r="A11" s="284" t="s">
        <v>16</v>
      </c>
      <c r="B11" s="285"/>
      <c r="C11" s="285"/>
      <c r="D11" s="285"/>
      <c r="E11" s="286"/>
      <c r="F11" s="144">
        <f>F12+F13</f>
        <v>987941.15</v>
      </c>
      <c r="G11" s="144">
        <f>G12+G13</f>
        <v>1109420.1200000001</v>
      </c>
      <c r="H11" s="144">
        <f>H12+H13</f>
        <v>121478.97000000009</v>
      </c>
    </row>
    <row r="12" spans="1:8" ht="20.100000000000001" customHeight="1" x14ac:dyDescent="0.2">
      <c r="A12" s="296" t="s">
        <v>17</v>
      </c>
      <c r="B12" s="297"/>
      <c r="C12" s="297"/>
      <c r="D12" s="297"/>
      <c r="E12" s="298"/>
      <c r="F12" s="145">
        <v>987941.15</v>
      </c>
      <c r="G12" s="145">
        <v>1109420.1200000001</v>
      </c>
      <c r="H12" s="145">
        <f>G12-F12</f>
        <v>121478.97000000009</v>
      </c>
    </row>
    <row r="13" spans="1:8" ht="19.5" customHeight="1" x14ac:dyDescent="0.2">
      <c r="A13" s="299" t="s">
        <v>144</v>
      </c>
      <c r="B13" s="298"/>
      <c r="C13" s="298"/>
      <c r="D13" s="298"/>
      <c r="E13" s="298"/>
      <c r="F13" s="145">
        <v>0</v>
      </c>
      <c r="G13" s="145">
        <v>0</v>
      </c>
      <c r="H13" s="145">
        <v>0</v>
      </c>
    </row>
    <row r="14" spans="1:8" ht="24" customHeight="1" x14ac:dyDescent="0.2">
      <c r="A14" s="135" t="s">
        <v>18</v>
      </c>
      <c r="B14" s="136"/>
      <c r="C14" s="136"/>
      <c r="D14" s="136"/>
      <c r="E14" s="136"/>
      <c r="F14" s="144">
        <f>F15+F16</f>
        <v>994916.28</v>
      </c>
      <c r="G14" s="144">
        <f>G15+G16</f>
        <v>1111996.43</v>
      </c>
      <c r="H14" s="144">
        <f>H15+H16</f>
        <v>117080.14999999989</v>
      </c>
    </row>
    <row r="15" spans="1:8" ht="20.100000000000001" customHeight="1" x14ac:dyDescent="0.2">
      <c r="A15" s="300" t="s">
        <v>19</v>
      </c>
      <c r="B15" s="297"/>
      <c r="C15" s="297"/>
      <c r="D15" s="297"/>
      <c r="E15" s="297"/>
      <c r="F15" s="145">
        <v>993006.29</v>
      </c>
      <c r="G15" s="145">
        <v>1106906.43</v>
      </c>
      <c r="H15" s="145">
        <f t="shared" ref="H15:H16" si="0">G15-F15</f>
        <v>113900.1399999999</v>
      </c>
    </row>
    <row r="16" spans="1:8" ht="21.75" customHeight="1" x14ac:dyDescent="0.2">
      <c r="A16" s="301" t="s">
        <v>145</v>
      </c>
      <c r="B16" s="298"/>
      <c r="C16" s="298"/>
      <c r="D16" s="298"/>
      <c r="E16" s="298"/>
      <c r="F16" s="146">
        <v>1909.99</v>
      </c>
      <c r="G16" s="146">
        <v>5090</v>
      </c>
      <c r="H16" s="145">
        <f t="shared" si="0"/>
        <v>3180.01</v>
      </c>
    </row>
    <row r="17" spans="1:8" ht="24" customHeight="1" x14ac:dyDescent="0.2">
      <c r="A17" s="302" t="s">
        <v>20</v>
      </c>
      <c r="B17" s="285"/>
      <c r="C17" s="285"/>
      <c r="D17" s="285"/>
      <c r="E17" s="285"/>
      <c r="F17" s="144">
        <f>F11-F14</f>
        <v>-6975.1300000000047</v>
      </c>
      <c r="G17" s="144">
        <f>G11-G14</f>
        <v>-2576.309999999823</v>
      </c>
      <c r="H17" s="144">
        <f>H11-H14</f>
        <v>4398.8200000001962</v>
      </c>
    </row>
    <row r="18" spans="1:8" ht="33" customHeight="1" x14ac:dyDescent="0.2">
      <c r="A18" s="137"/>
      <c r="B18" s="138"/>
      <c r="C18" s="138"/>
      <c r="D18" s="138"/>
      <c r="E18" s="138"/>
      <c r="F18" s="139"/>
      <c r="G18" s="139"/>
      <c r="H18" s="139"/>
    </row>
    <row r="19" spans="1:8" ht="39" customHeight="1" x14ac:dyDescent="0.2">
      <c r="A19" s="140" t="s">
        <v>54</v>
      </c>
      <c r="B19" s="303" t="s">
        <v>53</v>
      </c>
      <c r="C19" s="304"/>
      <c r="D19" s="304"/>
      <c r="E19" s="305"/>
      <c r="F19" s="134" t="s">
        <v>209</v>
      </c>
      <c r="G19" s="134" t="s">
        <v>210</v>
      </c>
      <c r="H19" s="134" t="s">
        <v>159</v>
      </c>
    </row>
    <row r="20" spans="1:8" ht="23.25" customHeight="1" x14ac:dyDescent="0.2">
      <c r="A20" s="141" t="s">
        <v>55</v>
      </c>
      <c r="B20" s="306" t="s">
        <v>44</v>
      </c>
      <c r="C20" s="307"/>
      <c r="D20" s="307"/>
      <c r="E20" s="308"/>
      <c r="F20" s="147">
        <v>6975.13</v>
      </c>
      <c r="G20" s="147">
        <v>2576.31</v>
      </c>
      <c r="H20" s="145">
        <f t="shared" ref="H20" si="1">G20-F20</f>
        <v>-4398.82</v>
      </c>
    </row>
    <row r="21" spans="1:8" ht="20.100000000000001" customHeight="1" x14ac:dyDescent="0.2">
      <c r="A21" s="142"/>
      <c r="B21" s="138"/>
      <c r="C21" s="138"/>
      <c r="D21" s="138"/>
      <c r="E21" s="138"/>
      <c r="F21" s="139"/>
      <c r="G21" s="139"/>
      <c r="H21" s="139"/>
    </row>
    <row r="22" spans="1:8" ht="39.75" customHeight="1" x14ac:dyDescent="0.2">
      <c r="A22" s="130"/>
      <c r="B22" s="131"/>
      <c r="C22" s="131"/>
      <c r="D22" s="132"/>
      <c r="E22" s="133"/>
      <c r="F22" s="134" t="s">
        <v>209</v>
      </c>
      <c r="G22" s="134" t="s">
        <v>210</v>
      </c>
      <c r="H22" s="134" t="s">
        <v>159</v>
      </c>
    </row>
    <row r="23" spans="1:8" ht="22.5" customHeight="1" x14ac:dyDescent="0.2">
      <c r="A23" s="309" t="s">
        <v>146</v>
      </c>
      <c r="B23" s="310"/>
      <c r="C23" s="310"/>
      <c r="D23" s="310"/>
      <c r="E23" s="311"/>
      <c r="F23" s="148"/>
      <c r="G23" s="148"/>
      <c r="H23" s="149"/>
    </row>
    <row r="24" spans="1:8" ht="27.75" customHeight="1" x14ac:dyDescent="0.2">
      <c r="A24" s="312" t="s">
        <v>147</v>
      </c>
      <c r="B24" s="313"/>
      <c r="C24" s="313"/>
      <c r="D24" s="313"/>
      <c r="E24" s="314"/>
      <c r="F24" s="190">
        <v>6975.13</v>
      </c>
      <c r="G24" s="190">
        <v>2576.31</v>
      </c>
      <c r="H24" s="144">
        <f t="shared" ref="H24" si="2">G24-F24</f>
        <v>-4398.82</v>
      </c>
    </row>
    <row r="25" spans="1:8" x14ac:dyDescent="0.2">
      <c r="A25" s="143"/>
      <c r="B25" s="143"/>
      <c r="C25" s="143"/>
      <c r="D25" s="143"/>
      <c r="E25" s="143"/>
      <c r="F25" s="150"/>
      <c r="G25" s="150"/>
      <c r="H25" s="150"/>
    </row>
    <row r="26" spans="1:8" x14ac:dyDescent="0.2">
      <c r="A26" s="143"/>
      <c r="B26" s="143"/>
      <c r="C26" s="143"/>
      <c r="D26" s="143"/>
      <c r="E26" s="143"/>
      <c r="F26" s="150"/>
      <c r="G26" s="150"/>
      <c r="H26" s="150"/>
    </row>
    <row r="27" spans="1:8" ht="24" customHeight="1" x14ac:dyDescent="0.2">
      <c r="A27" s="300" t="s">
        <v>21</v>
      </c>
      <c r="B27" s="297"/>
      <c r="C27" s="297"/>
      <c r="D27" s="297"/>
      <c r="E27" s="297"/>
      <c r="F27" s="191">
        <f>F11+F24</f>
        <v>994916.28</v>
      </c>
      <c r="G27" s="191">
        <f t="shared" ref="G27:H27" si="3">G11+G24</f>
        <v>1111996.4300000002</v>
      </c>
      <c r="H27" s="191">
        <f t="shared" si="3"/>
        <v>117080.15000000008</v>
      </c>
    </row>
  </sheetData>
  <mergeCells count="16">
    <mergeCell ref="B19:E19"/>
    <mergeCell ref="B20:E20"/>
    <mergeCell ref="A23:E23"/>
    <mergeCell ref="A24:E24"/>
    <mergeCell ref="A27:E27"/>
    <mergeCell ref="A12:E12"/>
    <mergeCell ref="A13:E13"/>
    <mergeCell ref="A15:E15"/>
    <mergeCell ref="A16:E16"/>
    <mergeCell ref="A17:E17"/>
    <mergeCell ref="A11:E11"/>
    <mergeCell ref="A1:C1"/>
    <mergeCell ref="A2:C2"/>
    <mergeCell ref="A4:H5"/>
    <mergeCell ref="A6:H6"/>
    <mergeCell ref="A8:H8"/>
  </mergeCells>
  <pageMargins left="0.9055118110236221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H4" sqref="H4"/>
    </sheetView>
  </sheetViews>
  <sheetFormatPr defaultRowHeight="12.75" x14ac:dyDescent="0.2"/>
  <cols>
    <col min="1" max="1" width="7.5703125" customWidth="1"/>
    <col min="2" max="2" width="32.140625" customWidth="1"/>
    <col min="3" max="4" width="14.28515625" customWidth="1"/>
    <col min="5" max="5" width="13.5703125" customWidth="1"/>
    <col min="7" max="7" width="13.140625" customWidth="1"/>
    <col min="8" max="8" width="14.28515625" customWidth="1"/>
  </cols>
  <sheetData>
    <row r="1" spans="1:13" ht="21" customHeight="1" x14ac:dyDescent="0.2">
      <c r="A1" s="276" t="s">
        <v>198</v>
      </c>
      <c r="B1" s="276"/>
      <c r="C1" s="276"/>
      <c r="H1" s="4"/>
    </row>
    <row r="2" spans="1:13" ht="23.25" customHeight="1" x14ac:dyDescent="0.2">
      <c r="A2" s="277" t="s">
        <v>199</v>
      </c>
      <c r="B2" s="277"/>
      <c r="C2" s="278"/>
      <c r="H2" s="4"/>
    </row>
    <row r="3" spans="1:13" ht="15" customHeight="1" x14ac:dyDescent="0.2">
      <c r="A3" s="4"/>
      <c r="B3" s="317"/>
      <c r="C3" s="317"/>
      <c r="D3" s="317"/>
      <c r="E3" s="318"/>
    </row>
    <row r="4" spans="1:13" ht="27.75" customHeight="1" thickBot="1" x14ac:dyDescent="0.25">
      <c r="A4" s="326" t="s">
        <v>216</v>
      </c>
      <c r="B4" s="327"/>
      <c r="C4" s="327"/>
      <c r="D4" s="327"/>
      <c r="E4" s="327"/>
      <c r="F4" s="98"/>
      <c r="G4" s="98"/>
      <c r="H4" s="97"/>
    </row>
    <row r="5" spans="1:13" ht="13.5" customHeight="1" thickTop="1" x14ac:dyDescent="0.2">
      <c r="A5" s="321" t="s">
        <v>46</v>
      </c>
      <c r="B5" s="323" t="s">
        <v>39</v>
      </c>
      <c r="C5" s="319" t="s">
        <v>200</v>
      </c>
      <c r="D5" s="315" t="s">
        <v>201</v>
      </c>
      <c r="E5" s="319" t="s">
        <v>152</v>
      </c>
    </row>
    <row r="6" spans="1:13" ht="19.5" customHeight="1" thickBot="1" x14ac:dyDescent="0.25">
      <c r="A6" s="322"/>
      <c r="B6" s="324"/>
      <c r="C6" s="325"/>
      <c r="D6" s="316" t="s">
        <v>135</v>
      </c>
      <c r="E6" s="320" t="s">
        <v>134</v>
      </c>
    </row>
    <row r="7" spans="1:13" ht="21.75" customHeight="1" thickTop="1" x14ac:dyDescent="0.2">
      <c r="A7" s="28">
        <v>6</v>
      </c>
      <c r="B7" s="29" t="s">
        <v>40</v>
      </c>
      <c r="C7" s="120">
        <f>C8+C12+C15+C19</f>
        <v>987941.15000000014</v>
      </c>
      <c r="D7" s="120">
        <f>D8+D12+D15+D19</f>
        <v>1109420.1200000001</v>
      </c>
      <c r="E7" s="120">
        <f>E8+E12+E15+E19+E21</f>
        <v>117080.14999999997</v>
      </c>
    </row>
    <row r="8" spans="1:13" ht="21.75" customHeight="1" x14ac:dyDescent="0.2">
      <c r="A8" s="30">
        <v>63</v>
      </c>
      <c r="B8" s="31" t="s">
        <v>156</v>
      </c>
      <c r="C8" s="187">
        <f>C9+C10+C11</f>
        <v>790263.04</v>
      </c>
      <c r="D8" s="187">
        <f>D9+D10+D11</f>
        <v>878538.75</v>
      </c>
      <c r="E8" s="121">
        <f>D8-C8</f>
        <v>88275.709999999963</v>
      </c>
    </row>
    <row r="9" spans="1:13" ht="21.75" customHeight="1" x14ac:dyDescent="0.2">
      <c r="A9" s="34">
        <v>633</v>
      </c>
      <c r="B9" s="35" t="s">
        <v>142</v>
      </c>
      <c r="C9" s="186">
        <v>1500</v>
      </c>
      <c r="D9" s="186">
        <v>2785.61</v>
      </c>
      <c r="E9" s="122">
        <f t="shared" ref="E9:E17" si="0">D9-C9</f>
        <v>1285.6100000000001</v>
      </c>
    </row>
    <row r="10" spans="1:13" ht="21.75" customHeight="1" x14ac:dyDescent="0.2">
      <c r="A10" s="34">
        <v>634</v>
      </c>
      <c r="B10" s="35" t="s">
        <v>157</v>
      </c>
      <c r="C10" s="186">
        <v>650</v>
      </c>
      <c r="D10" s="186">
        <v>650</v>
      </c>
      <c r="E10" s="122">
        <f t="shared" si="0"/>
        <v>0</v>
      </c>
    </row>
    <row r="11" spans="1:13" ht="21.75" customHeight="1" x14ac:dyDescent="0.2">
      <c r="A11" s="34">
        <v>636</v>
      </c>
      <c r="B11" s="35" t="s">
        <v>158</v>
      </c>
      <c r="C11" s="186">
        <v>788113.04</v>
      </c>
      <c r="D11" s="186">
        <v>875103.14</v>
      </c>
      <c r="E11" s="122">
        <f t="shared" si="0"/>
        <v>86990.099999999977</v>
      </c>
    </row>
    <row r="12" spans="1:13" ht="21.75" customHeight="1" x14ac:dyDescent="0.2">
      <c r="A12" s="32">
        <v>66</v>
      </c>
      <c r="B12" s="33" t="s">
        <v>41</v>
      </c>
      <c r="C12" s="187">
        <f>C13+C14</f>
        <v>17577.87</v>
      </c>
      <c r="D12" s="187">
        <f>D13+D14</f>
        <v>23150</v>
      </c>
      <c r="E12" s="121">
        <f t="shared" si="0"/>
        <v>5572.130000000001</v>
      </c>
    </row>
    <row r="13" spans="1:13" ht="31.5" customHeight="1" x14ac:dyDescent="0.2">
      <c r="A13" s="34">
        <v>661</v>
      </c>
      <c r="B13" s="35" t="s">
        <v>42</v>
      </c>
      <c r="C13" s="186">
        <v>16527.87</v>
      </c>
      <c r="D13" s="186">
        <v>19950</v>
      </c>
      <c r="E13" s="122">
        <f t="shared" si="0"/>
        <v>3422.130000000001</v>
      </c>
    </row>
    <row r="14" spans="1:13" ht="26.1" customHeight="1" x14ac:dyDescent="0.2">
      <c r="A14" s="34">
        <v>663</v>
      </c>
      <c r="B14" s="35" t="s">
        <v>125</v>
      </c>
      <c r="C14" s="186">
        <v>1050</v>
      </c>
      <c r="D14" s="186">
        <v>3200</v>
      </c>
      <c r="E14" s="122">
        <f t="shared" si="0"/>
        <v>2150</v>
      </c>
      <c r="M14" s="4"/>
    </row>
    <row r="15" spans="1:13" ht="26.1" customHeight="1" x14ac:dyDescent="0.2">
      <c r="A15" s="32">
        <v>67</v>
      </c>
      <c r="B15" s="29" t="s">
        <v>43</v>
      </c>
      <c r="C15" s="187">
        <f>C16+C17+C18</f>
        <v>165149.94</v>
      </c>
      <c r="D15" s="187">
        <f>D16+D17+D18</f>
        <v>180411.37</v>
      </c>
      <c r="E15" s="121">
        <f t="shared" si="0"/>
        <v>15261.429999999993</v>
      </c>
    </row>
    <row r="16" spans="1:13" ht="26.1" customHeight="1" x14ac:dyDescent="0.2">
      <c r="A16" s="36">
        <v>671</v>
      </c>
      <c r="B16" s="37" t="s">
        <v>124</v>
      </c>
      <c r="C16" s="186">
        <v>100317.12</v>
      </c>
      <c r="D16" s="186">
        <v>112995.71</v>
      </c>
      <c r="E16" s="122">
        <f t="shared" si="0"/>
        <v>12678.590000000011</v>
      </c>
    </row>
    <row r="17" spans="1:10" ht="26.1" customHeight="1" x14ac:dyDescent="0.2">
      <c r="A17" s="195">
        <v>671</v>
      </c>
      <c r="B17" s="37" t="s">
        <v>177</v>
      </c>
      <c r="C17" s="186">
        <v>54452.82</v>
      </c>
      <c r="D17" s="186">
        <v>57035.66</v>
      </c>
      <c r="E17" s="122">
        <f t="shared" si="0"/>
        <v>2582.8400000000038</v>
      </c>
    </row>
    <row r="18" spans="1:10" ht="26.1" customHeight="1" x14ac:dyDescent="0.2">
      <c r="A18" s="34">
        <v>638</v>
      </c>
      <c r="B18" s="35" t="s">
        <v>205</v>
      </c>
      <c r="C18" s="186">
        <v>10380</v>
      </c>
      <c r="D18" s="186">
        <v>10380</v>
      </c>
      <c r="E18" s="122">
        <f>D18-C18</f>
        <v>0</v>
      </c>
      <c r="J18" s="4"/>
    </row>
    <row r="19" spans="1:10" ht="26.1" customHeight="1" x14ac:dyDescent="0.2">
      <c r="A19" s="268">
        <v>68</v>
      </c>
      <c r="B19" s="266" t="s">
        <v>203</v>
      </c>
      <c r="C19" s="267">
        <f>C20</f>
        <v>14950.3</v>
      </c>
      <c r="D19" s="267">
        <f>D20</f>
        <v>27320</v>
      </c>
      <c r="E19" s="121">
        <f t="shared" ref="E19:E20" si="1">D19-C19</f>
        <v>12369.7</v>
      </c>
      <c r="J19" s="4"/>
    </row>
    <row r="20" spans="1:10" ht="26.1" customHeight="1" thickBot="1" x14ac:dyDescent="0.25">
      <c r="A20" s="34">
        <v>683</v>
      </c>
      <c r="B20" s="35" t="s">
        <v>202</v>
      </c>
      <c r="C20" s="186">
        <v>14950.3</v>
      </c>
      <c r="D20" s="186">
        <v>27320</v>
      </c>
      <c r="E20" s="122">
        <f t="shared" si="1"/>
        <v>12369.7</v>
      </c>
    </row>
    <row r="21" spans="1:10" ht="26.25" customHeight="1" thickTop="1" thickBot="1" x14ac:dyDescent="0.25">
      <c r="A21" s="269">
        <v>9221</v>
      </c>
      <c r="B21" s="211" t="s">
        <v>204</v>
      </c>
      <c r="C21" s="212">
        <v>6975.13</v>
      </c>
      <c r="D21" s="212">
        <v>2576.31</v>
      </c>
      <c r="E21" s="213">
        <f>D21-C21</f>
        <v>-4398.82</v>
      </c>
      <c r="I21" s="4"/>
      <c r="J21" s="4"/>
    </row>
    <row r="22" spans="1:10" ht="26.25" customHeight="1" thickTop="1" thickBot="1" x14ac:dyDescent="0.25">
      <c r="A22" s="269"/>
      <c r="B22" s="211" t="s">
        <v>172</v>
      </c>
      <c r="C22" s="212">
        <f>C7+C21</f>
        <v>994916.28000000014</v>
      </c>
      <c r="D22" s="212">
        <f>D7+D21</f>
        <v>1111996.4300000002</v>
      </c>
      <c r="E22" s="213">
        <f>D22-C22</f>
        <v>117080.15000000002</v>
      </c>
      <c r="I22" s="4"/>
    </row>
    <row r="23" spans="1:10" ht="26.25" customHeight="1" thickTop="1" x14ac:dyDescent="0.2">
      <c r="C23" t="s">
        <v>62</v>
      </c>
      <c r="I23" s="4"/>
    </row>
    <row r="24" spans="1:10" ht="26.25" customHeight="1" x14ac:dyDescent="0.2">
      <c r="C24" s="66" t="s">
        <v>63</v>
      </c>
      <c r="D24" s="66"/>
      <c r="E24" s="66"/>
      <c r="H24" s="4"/>
    </row>
    <row r="25" spans="1:10" ht="26.25" customHeight="1" x14ac:dyDescent="0.2">
      <c r="H25" s="4"/>
    </row>
    <row r="26" spans="1:10" ht="26.25" customHeight="1" x14ac:dyDescent="0.2">
      <c r="H26" s="4"/>
    </row>
    <row r="27" spans="1:10" ht="33.75" customHeight="1" x14ac:dyDescent="0.2"/>
    <row r="28" spans="1:10" ht="21.75" customHeight="1" x14ac:dyDescent="0.2"/>
    <row r="31" spans="1:10" x14ac:dyDescent="0.2">
      <c r="F31" s="66"/>
    </row>
  </sheetData>
  <mergeCells count="9">
    <mergeCell ref="D5:D6"/>
    <mergeCell ref="B3:E3"/>
    <mergeCell ref="E5:E6"/>
    <mergeCell ref="A1:C1"/>
    <mergeCell ref="A2:C2"/>
    <mergeCell ref="A5:A6"/>
    <mergeCell ref="B5:B6"/>
    <mergeCell ref="C5:C6"/>
    <mergeCell ref="A4:E4"/>
  </mergeCells>
  <phoneticPr fontId="0" type="noConversion"/>
  <pageMargins left="0.62992125984251968" right="0.23622047244094491" top="0" bottom="0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4"/>
  <sheetViews>
    <sheetView topLeftCell="A316" workbookViewId="0">
      <selection activeCell="D331" sqref="D331:G332"/>
    </sheetView>
  </sheetViews>
  <sheetFormatPr defaultRowHeight="12.75" x14ac:dyDescent="0.2"/>
  <cols>
    <col min="1" max="1" width="10.140625" customWidth="1"/>
    <col min="2" max="2" width="8.85546875" customWidth="1"/>
    <col min="3" max="3" width="7.7109375" style="9" customWidth="1"/>
    <col min="4" max="4" width="37.42578125" customWidth="1"/>
    <col min="5" max="5" width="12" style="1" customWidth="1"/>
    <col min="6" max="7" width="12.42578125" style="1" customWidth="1"/>
    <col min="8" max="8" width="9.5703125" customWidth="1"/>
    <col min="9" max="9" width="10.140625" bestFit="1" customWidth="1"/>
  </cols>
  <sheetData>
    <row r="1" spans="1:7" ht="15.75" customHeight="1" x14ac:dyDescent="0.2">
      <c r="A1" s="276" t="s">
        <v>198</v>
      </c>
      <c r="B1" s="276"/>
      <c r="C1" s="276"/>
    </row>
    <row r="2" spans="1:7" ht="16.5" customHeight="1" x14ac:dyDescent="0.2">
      <c r="A2" s="277" t="s">
        <v>199</v>
      </c>
      <c r="B2" s="277"/>
      <c r="C2" s="278"/>
    </row>
    <row r="3" spans="1:7" ht="29.25" customHeight="1" x14ac:dyDescent="0.2">
      <c r="A3" s="329" t="s">
        <v>214</v>
      </c>
      <c r="B3" s="330"/>
      <c r="C3" s="330"/>
      <c r="D3" s="330"/>
      <c r="E3" s="330"/>
      <c r="F3" s="275"/>
      <c r="G3" s="275"/>
    </row>
    <row r="4" spans="1:7" ht="3" customHeight="1" x14ac:dyDescent="0.2">
      <c r="A4" s="328"/>
      <c r="B4" s="328"/>
      <c r="C4" s="328"/>
      <c r="D4" s="328"/>
      <c r="E4" s="328"/>
      <c r="F4" s="328"/>
      <c r="G4" s="328"/>
    </row>
    <row r="5" spans="1:7" ht="27.75" customHeight="1" x14ac:dyDescent="0.2">
      <c r="A5" s="10"/>
      <c r="B5" s="10" t="s">
        <v>2</v>
      </c>
      <c r="C5" s="11" t="s">
        <v>1</v>
      </c>
      <c r="D5" s="12" t="s">
        <v>8</v>
      </c>
      <c r="E5" s="115" t="s">
        <v>182</v>
      </c>
      <c r="F5" s="115" t="s">
        <v>151</v>
      </c>
      <c r="G5" s="115" t="s">
        <v>152</v>
      </c>
    </row>
    <row r="6" spans="1:7" ht="27.75" customHeight="1" thickBot="1" x14ac:dyDescent="0.25">
      <c r="A6" s="60" t="s">
        <v>3</v>
      </c>
      <c r="B6" s="214" t="s">
        <v>0</v>
      </c>
      <c r="C6" s="215"/>
      <c r="D6" s="216" t="s">
        <v>45</v>
      </c>
      <c r="E6" s="101">
        <f>E9+E106+E210+E230+E237+E289+E300</f>
        <v>994916.28</v>
      </c>
      <c r="F6" s="101">
        <f>F9+F106+F210+F230+F237+F289+F300</f>
        <v>1111996.4300000002</v>
      </c>
      <c r="G6" s="264">
        <f>G9+G106+G210+G230+G237+G289+G300</f>
        <v>117080.15</v>
      </c>
    </row>
    <row r="7" spans="1:7" ht="27.75" customHeight="1" x14ac:dyDescent="0.2">
      <c r="A7" s="13"/>
      <c r="B7" s="84"/>
      <c r="C7" s="19"/>
      <c r="D7" s="217" t="s">
        <v>173</v>
      </c>
      <c r="E7" s="218">
        <f>E12+E39+E51+E76+E81+E87+E109+E119+E133+E139+E144+E149+E155+E161+E167+E188+E194+E213+E219+E226+E233+E280+E285+E303+E317</f>
        <v>993006.29</v>
      </c>
      <c r="F7" s="218">
        <f>F12+F39+F51+F76+F81+F87+F109+F119+F133+F139+F144+F149+F161+F167+F188+F194+F213+F219+F226+F233+F280+F285+F292+F303+F317+F261+F270</f>
        <v>1106906.4300000002</v>
      </c>
      <c r="G7" s="265">
        <f>G12+G39+G51+G76+G81+G87+G109+G119+G133+G139+G144+G149+G161+G167+G188+G194+G213+G219+G226+G233+G280+G285+G292+G303+G317</f>
        <v>113473.14000000003</v>
      </c>
    </row>
    <row r="8" spans="1:7" ht="26.25" customHeight="1" x14ac:dyDescent="0.2">
      <c r="A8" s="13"/>
      <c r="B8" s="84"/>
      <c r="C8" s="19"/>
      <c r="D8" s="217" t="s">
        <v>174</v>
      </c>
      <c r="E8" s="218">
        <f>E206+E240+E251</f>
        <v>1909.99</v>
      </c>
      <c r="F8" s="218">
        <f>F182+F206+F240+F246+F251+F274</f>
        <v>5090</v>
      </c>
      <c r="G8" s="265">
        <f>G182+G206+G240+G246+G251+G274</f>
        <v>3179.01</v>
      </c>
    </row>
    <row r="9" spans="1:7" ht="20.100000000000001" customHeight="1" x14ac:dyDescent="0.2">
      <c r="A9" s="44" t="s">
        <v>4</v>
      </c>
      <c r="B9" s="45" t="s">
        <v>60</v>
      </c>
      <c r="C9" s="42"/>
      <c r="D9" s="43" t="s">
        <v>61</v>
      </c>
      <c r="E9" s="104">
        <f>E10+E37+E49+E85</f>
        <v>899747.12</v>
      </c>
      <c r="F9" s="104">
        <f>F10+F37+F49+F85</f>
        <v>995652.12</v>
      </c>
      <c r="G9" s="188">
        <f t="shared" ref="G9:G14" si="0">F9-E9</f>
        <v>95905</v>
      </c>
    </row>
    <row r="10" spans="1:7" ht="26.25" customHeight="1" x14ac:dyDescent="0.2">
      <c r="A10" s="47" t="s">
        <v>5</v>
      </c>
      <c r="B10" s="51" t="s">
        <v>33</v>
      </c>
      <c r="C10" s="53"/>
      <c r="D10" s="52" t="s">
        <v>11</v>
      </c>
      <c r="E10" s="102">
        <f>E11</f>
        <v>17760</v>
      </c>
      <c r="F10" s="102">
        <f>F11</f>
        <v>23543.040000000001</v>
      </c>
      <c r="G10" s="185">
        <f t="shared" si="0"/>
        <v>5783.0400000000009</v>
      </c>
    </row>
    <row r="11" spans="1:7" ht="20.100000000000001" customHeight="1" x14ac:dyDescent="0.2">
      <c r="A11" s="237" t="s">
        <v>6</v>
      </c>
      <c r="B11" s="233">
        <v>48007</v>
      </c>
      <c r="C11" s="245"/>
      <c r="D11" s="240" t="s">
        <v>12</v>
      </c>
      <c r="E11" s="103">
        <f t="shared" ref="E11:F11" si="1">E12</f>
        <v>17760</v>
      </c>
      <c r="F11" s="151">
        <f t="shared" si="1"/>
        <v>23543.040000000001</v>
      </c>
      <c r="G11" s="106">
        <f t="shared" si="0"/>
        <v>5783.0400000000009</v>
      </c>
    </row>
    <row r="12" spans="1:7" ht="20.100000000000001" customHeight="1" x14ac:dyDescent="0.2">
      <c r="A12" s="13"/>
      <c r="B12" s="10"/>
      <c r="C12" s="14">
        <v>3</v>
      </c>
      <c r="D12" s="15" t="s">
        <v>24</v>
      </c>
      <c r="E12" s="103">
        <f t="shared" ref="E12:F12" si="2">E13+E34</f>
        <v>17760</v>
      </c>
      <c r="F12" s="151">
        <f t="shared" si="2"/>
        <v>23543.040000000001</v>
      </c>
      <c r="G12" s="106">
        <f t="shared" si="0"/>
        <v>5783.0400000000009</v>
      </c>
    </row>
    <row r="13" spans="1:7" ht="20.100000000000001" customHeight="1" x14ac:dyDescent="0.2">
      <c r="A13" s="13"/>
      <c r="B13" s="10"/>
      <c r="C13" s="14">
        <v>32</v>
      </c>
      <c r="D13" s="15" t="s">
        <v>25</v>
      </c>
      <c r="E13" s="103">
        <f t="shared" ref="E13:F13" si="3">E14+E18+E23+E30</f>
        <v>17096</v>
      </c>
      <c r="F13" s="151">
        <f t="shared" si="3"/>
        <v>22793.040000000001</v>
      </c>
      <c r="G13" s="106">
        <f t="shared" si="0"/>
        <v>5697.0400000000009</v>
      </c>
    </row>
    <row r="14" spans="1:7" ht="20.100000000000001" customHeight="1" x14ac:dyDescent="0.2">
      <c r="A14" s="13"/>
      <c r="B14" s="10"/>
      <c r="C14" s="20">
        <v>321</v>
      </c>
      <c r="D14" s="21" t="s">
        <v>26</v>
      </c>
      <c r="E14" s="196">
        <f t="shared" ref="E14" si="4">E15+E16+E17</f>
        <v>2099</v>
      </c>
      <c r="F14" s="152">
        <f t="shared" ref="F14" si="5">F15+F16+F17</f>
        <v>2950</v>
      </c>
      <c r="G14" s="106">
        <f t="shared" si="0"/>
        <v>851</v>
      </c>
    </row>
    <row r="15" spans="1:7" ht="21.75" customHeight="1" x14ac:dyDescent="0.2">
      <c r="A15" s="13"/>
      <c r="B15" s="10"/>
      <c r="C15" s="25">
        <v>3211</v>
      </c>
      <c r="D15" s="79" t="s">
        <v>64</v>
      </c>
      <c r="E15" s="178">
        <v>1857</v>
      </c>
      <c r="F15" s="153">
        <v>2600</v>
      </c>
      <c r="G15" s="106">
        <f>F15-E15</f>
        <v>743</v>
      </c>
    </row>
    <row r="16" spans="1:7" ht="21.75" customHeight="1" x14ac:dyDescent="0.2">
      <c r="A16" s="13"/>
      <c r="B16" s="10"/>
      <c r="C16" s="11">
        <v>3213</v>
      </c>
      <c r="D16" s="79" t="s">
        <v>109</v>
      </c>
      <c r="E16" s="178">
        <v>112</v>
      </c>
      <c r="F16" s="153">
        <v>150</v>
      </c>
      <c r="G16" s="106">
        <f t="shared" ref="G16:G80" si="6">F16-E16</f>
        <v>38</v>
      </c>
    </row>
    <row r="17" spans="1:7" ht="20.100000000000001" customHeight="1" x14ac:dyDescent="0.2">
      <c r="A17" s="13"/>
      <c r="B17" s="10"/>
      <c r="C17" s="11">
        <v>3214</v>
      </c>
      <c r="D17" s="79" t="s">
        <v>110</v>
      </c>
      <c r="E17" s="178">
        <v>130</v>
      </c>
      <c r="F17" s="153">
        <v>200</v>
      </c>
      <c r="G17" s="106">
        <f t="shared" si="6"/>
        <v>70</v>
      </c>
    </row>
    <row r="18" spans="1:7" ht="20.100000000000001" customHeight="1" x14ac:dyDescent="0.2">
      <c r="A18" s="13"/>
      <c r="B18" s="10"/>
      <c r="C18" s="20">
        <v>322</v>
      </c>
      <c r="D18" s="69" t="s">
        <v>28</v>
      </c>
      <c r="E18" s="196">
        <f t="shared" ref="E18:F18" si="7">E19+E20+E21+E22</f>
        <v>3817</v>
      </c>
      <c r="F18" s="152">
        <f t="shared" si="7"/>
        <v>4940</v>
      </c>
      <c r="G18" s="106">
        <f t="shared" si="6"/>
        <v>1123</v>
      </c>
    </row>
    <row r="19" spans="1:7" ht="24" customHeight="1" x14ac:dyDescent="0.2">
      <c r="A19" s="13"/>
      <c r="B19" s="10"/>
      <c r="C19" s="25">
        <v>3221</v>
      </c>
      <c r="D19" s="90" t="s">
        <v>65</v>
      </c>
      <c r="E19" s="178">
        <v>3265</v>
      </c>
      <c r="F19" s="153">
        <v>4200</v>
      </c>
      <c r="G19" s="106">
        <f t="shared" si="6"/>
        <v>935</v>
      </c>
    </row>
    <row r="20" spans="1:7" ht="20.100000000000001" customHeight="1" x14ac:dyDescent="0.2">
      <c r="A20" s="13"/>
      <c r="B20" s="10"/>
      <c r="C20" s="11">
        <v>3224</v>
      </c>
      <c r="D20" s="79" t="s">
        <v>68</v>
      </c>
      <c r="E20" s="178">
        <v>482</v>
      </c>
      <c r="F20" s="153">
        <v>600</v>
      </c>
      <c r="G20" s="106">
        <f t="shared" si="6"/>
        <v>118</v>
      </c>
    </row>
    <row r="21" spans="1:7" ht="20.100000000000001" customHeight="1" x14ac:dyDescent="0.2">
      <c r="A21" s="13"/>
      <c r="B21" s="10"/>
      <c r="C21" s="25">
        <v>3225</v>
      </c>
      <c r="D21" s="89" t="s">
        <v>66</v>
      </c>
      <c r="E21" s="178">
        <v>40</v>
      </c>
      <c r="F21" s="153">
        <v>40</v>
      </c>
      <c r="G21" s="106">
        <f t="shared" si="6"/>
        <v>0</v>
      </c>
    </row>
    <row r="22" spans="1:7" ht="20.100000000000001" customHeight="1" x14ac:dyDescent="0.2">
      <c r="A22" s="13"/>
      <c r="B22" s="10"/>
      <c r="C22" s="25">
        <v>3227</v>
      </c>
      <c r="D22" s="91" t="s">
        <v>67</v>
      </c>
      <c r="E22" s="178">
        <v>30</v>
      </c>
      <c r="F22" s="153">
        <v>100</v>
      </c>
      <c r="G22" s="106">
        <f t="shared" si="6"/>
        <v>70</v>
      </c>
    </row>
    <row r="23" spans="1:7" ht="20.100000000000001" customHeight="1" x14ac:dyDescent="0.2">
      <c r="A23" s="13"/>
      <c r="B23" s="10"/>
      <c r="C23" s="20">
        <v>323</v>
      </c>
      <c r="D23" s="69" t="s">
        <v>29</v>
      </c>
      <c r="E23" s="196">
        <f t="shared" ref="E23:F23" si="8">E24+E25+E26+E27+E28+E29</f>
        <v>10106</v>
      </c>
      <c r="F23" s="152">
        <f t="shared" si="8"/>
        <v>13138.04</v>
      </c>
      <c r="G23" s="106">
        <f t="shared" si="6"/>
        <v>3032.0400000000009</v>
      </c>
    </row>
    <row r="24" spans="1:7" ht="24" customHeight="1" x14ac:dyDescent="0.2">
      <c r="A24" s="13"/>
      <c r="B24" s="10"/>
      <c r="C24" s="54">
        <v>3231</v>
      </c>
      <c r="D24" s="46" t="s">
        <v>69</v>
      </c>
      <c r="E24" s="178">
        <v>1692</v>
      </c>
      <c r="F24" s="153">
        <v>2200</v>
      </c>
      <c r="G24" s="106">
        <f t="shared" si="6"/>
        <v>508</v>
      </c>
    </row>
    <row r="25" spans="1:7" ht="20.100000000000001" customHeight="1" x14ac:dyDescent="0.2">
      <c r="A25" s="13"/>
      <c r="B25" s="10"/>
      <c r="C25" s="54">
        <v>3232</v>
      </c>
      <c r="D25" s="46" t="s">
        <v>73</v>
      </c>
      <c r="E25" s="178">
        <v>1574</v>
      </c>
      <c r="F25" s="153">
        <v>2600</v>
      </c>
      <c r="G25" s="106">
        <f t="shared" si="6"/>
        <v>1026</v>
      </c>
    </row>
    <row r="26" spans="1:7" ht="22.5" customHeight="1" x14ac:dyDescent="0.2">
      <c r="A26" s="13"/>
      <c r="B26" s="10"/>
      <c r="C26" s="54">
        <v>3233</v>
      </c>
      <c r="D26" s="46" t="s">
        <v>70</v>
      </c>
      <c r="E26" s="178">
        <v>0</v>
      </c>
      <c r="F26" s="153">
        <v>0</v>
      </c>
      <c r="G26" s="106">
        <f t="shared" si="6"/>
        <v>0</v>
      </c>
    </row>
    <row r="27" spans="1:7" ht="20.100000000000001" customHeight="1" x14ac:dyDescent="0.2">
      <c r="A27" s="13"/>
      <c r="B27" s="10"/>
      <c r="C27" s="54">
        <v>3234</v>
      </c>
      <c r="D27" s="46" t="s">
        <v>74</v>
      </c>
      <c r="E27" s="178">
        <v>2650</v>
      </c>
      <c r="F27" s="153">
        <v>4038.04</v>
      </c>
      <c r="G27" s="106">
        <f t="shared" si="6"/>
        <v>1388.04</v>
      </c>
    </row>
    <row r="28" spans="1:7" ht="23.25" customHeight="1" x14ac:dyDescent="0.2">
      <c r="A28" s="13"/>
      <c r="B28" s="10"/>
      <c r="C28" s="54">
        <v>3238</v>
      </c>
      <c r="D28" s="46" t="s">
        <v>71</v>
      </c>
      <c r="E28" s="178">
        <v>1990</v>
      </c>
      <c r="F28" s="153">
        <v>2100</v>
      </c>
      <c r="G28" s="106">
        <f t="shared" si="6"/>
        <v>110</v>
      </c>
    </row>
    <row r="29" spans="1:7" ht="20.100000000000001" customHeight="1" x14ac:dyDescent="0.2">
      <c r="A29" s="13"/>
      <c r="B29" s="10"/>
      <c r="C29" s="54">
        <v>3239</v>
      </c>
      <c r="D29" s="46" t="s">
        <v>72</v>
      </c>
      <c r="E29" s="178">
        <v>2200</v>
      </c>
      <c r="F29" s="153">
        <v>2200</v>
      </c>
      <c r="G29" s="106">
        <f t="shared" si="6"/>
        <v>0</v>
      </c>
    </row>
    <row r="30" spans="1:7" ht="20.100000000000001" customHeight="1" x14ac:dyDescent="0.2">
      <c r="A30" s="13"/>
      <c r="B30" s="10"/>
      <c r="C30" s="20">
        <v>329</v>
      </c>
      <c r="D30" s="69" t="s">
        <v>30</v>
      </c>
      <c r="E30" s="196">
        <f t="shared" ref="E30:F30" si="9">E31+E32+E33</f>
        <v>1074</v>
      </c>
      <c r="F30" s="152">
        <f t="shared" si="9"/>
        <v>1765</v>
      </c>
      <c r="G30" s="106">
        <f t="shared" si="6"/>
        <v>691</v>
      </c>
    </row>
    <row r="31" spans="1:7" ht="20.100000000000001" customHeight="1" x14ac:dyDescent="0.2">
      <c r="A31" s="13"/>
      <c r="B31" s="10"/>
      <c r="C31" s="54">
        <v>3294</v>
      </c>
      <c r="D31" s="46" t="s">
        <v>75</v>
      </c>
      <c r="E31" s="178">
        <v>185</v>
      </c>
      <c r="F31" s="153">
        <v>200</v>
      </c>
      <c r="G31" s="106">
        <f t="shared" si="6"/>
        <v>15</v>
      </c>
    </row>
    <row r="32" spans="1:7" ht="20.100000000000001" customHeight="1" x14ac:dyDescent="0.2">
      <c r="A32" s="13"/>
      <c r="B32" s="10"/>
      <c r="C32" s="54">
        <v>3295</v>
      </c>
      <c r="D32" s="46" t="s">
        <v>87</v>
      </c>
      <c r="E32" s="178">
        <v>60</v>
      </c>
      <c r="F32" s="153">
        <v>65</v>
      </c>
      <c r="G32" s="106">
        <f t="shared" si="6"/>
        <v>5</v>
      </c>
    </row>
    <row r="33" spans="1:7" ht="20.100000000000001" customHeight="1" x14ac:dyDescent="0.2">
      <c r="A33" s="13"/>
      <c r="B33" s="10"/>
      <c r="C33" s="54">
        <v>3299</v>
      </c>
      <c r="D33" s="46" t="s">
        <v>30</v>
      </c>
      <c r="E33" s="178">
        <v>829</v>
      </c>
      <c r="F33" s="153">
        <v>1500</v>
      </c>
      <c r="G33" s="106">
        <f t="shared" si="6"/>
        <v>671</v>
      </c>
    </row>
    <row r="34" spans="1:7" ht="20.100000000000001" customHeight="1" x14ac:dyDescent="0.2">
      <c r="A34" s="13"/>
      <c r="B34" s="10"/>
      <c r="C34" s="14">
        <v>34</v>
      </c>
      <c r="D34" s="22" t="s">
        <v>38</v>
      </c>
      <c r="E34" s="103">
        <f t="shared" ref="E34:F35" si="10">E35</f>
        <v>664</v>
      </c>
      <c r="F34" s="151">
        <f t="shared" si="10"/>
        <v>750</v>
      </c>
      <c r="G34" s="106">
        <f t="shared" si="6"/>
        <v>86</v>
      </c>
    </row>
    <row r="35" spans="1:7" ht="20.100000000000001" customHeight="1" x14ac:dyDescent="0.2">
      <c r="A35" s="13"/>
      <c r="B35" s="10"/>
      <c r="C35" s="54">
        <v>343</v>
      </c>
      <c r="D35" s="46" t="s">
        <v>31</v>
      </c>
      <c r="E35" s="196">
        <f t="shared" si="10"/>
        <v>664</v>
      </c>
      <c r="F35" s="152">
        <f t="shared" si="10"/>
        <v>750</v>
      </c>
      <c r="G35" s="106">
        <f t="shared" si="6"/>
        <v>86</v>
      </c>
    </row>
    <row r="36" spans="1:7" ht="20.100000000000001" customHeight="1" x14ac:dyDescent="0.2">
      <c r="A36" s="13"/>
      <c r="B36" s="10"/>
      <c r="C36" s="54">
        <v>3431</v>
      </c>
      <c r="D36" s="56" t="s">
        <v>76</v>
      </c>
      <c r="E36" s="178">
        <v>664</v>
      </c>
      <c r="F36" s="153">
        <v>750</v>
      </c>
      <c r="G36" s="106">
        <f t="shared" si="6"/>
        <v>86</v>
      </c>
    </row>
    <row r="37" spans="1:7" ht="24.75" customHeight="1" x14ac:dyDescent="0.2">
      <c r="A37" s="47" t="s">
        <v>5</v>
      </c>
      <c r="B37" s="51" t="s">
        <v>34</v>
      </c>
      <c r="C37" s="53"/>
      <c r="D37" s="52" t="s">
        <v>32</v>
      </c>
      <c r="E37" s="102">
        <f t="shared" ref="E37:F37" si="11">E38</f>
        <v>72557.119999999981</v>
      </c>
      <c r="F37" s="102">
        <f t="shared" si="11"/>
        <v>79452.670000000013</v>
      </c>
      <c r="G37" s="185">
        <f t="shared" si="6"/>
        <v>6895.550000000032</v>
      </c>
    </row>
    <row r="38" spans="1:7" ht="20.100000000000001" customHeight="1" x14ac:dyDescent="0.2">
      <c r="A38" s="237" t="s">
        <v>6</v>
      </c>
      <c r="B38" s="233">
        <v>48007</v>
      </c>
      <c r="C38" s="245"/>
      <c r="D38" s="240" t="s">
        <v>12</v>
      </c>
      <c r="E38" s="103">
        <f t="shared" ref="E38:F38" si="12">E39</f>
        <v>72557.119999999981</v>
      </c>
      <c r="F38" s="151">
        <f t="shared" si="12"/>
        <v>79452.670000000013</v>
      </c>
      <c r="G38" s="106">
        <f t="shared" si="6"/>
        <v>6895.550000000032</v>
      </c>
    </row>
    <row r="39" spans="1:7" ht="20.100000000000001" customHeight="1" x14ac:dyDescent="0.2">
      <c r="A39" s="13"/>
      <c r="B39" s="10"/>
      <c r="C39" s="14">
        <v>3</v>
      </c>
      <c r="D39" s="15" t="s">
        <v>24</v>
      </c>
      <c r="E39" s="103">
        <f t="shared" ref="E39:F39" si="13">E40</f>
        <v>72557.119999999981</v>
      </c>
      <c r="F39" s="151">
        <f t="shared" si="13"/>
        <v>79452.670000000013</v>
      </c>
      <c r="G39" s="106">
        <f t="shared" si="6"/>
        <v>6895.550000000032</v>
      </c>
    </row>
    <row r="40" spans="1:7" ht="20.100000000000001" customHeight="1" x14ac:dyDescent="0.2">
      <c r="A40" s="13"/>
      <c r="B40" s="10"/>
      <c r="C40" s="14">
        <v>32</v>
      </c>
      <c r="D40" s="15" t="s">
        <v>25</v>
      </c>
      <c r="E40" s="196">
        <f>E41+E43+E45+E47</f>
        <v>72557.119999999981</v>
      </c>
      <c r="F40" s="152">
        <f>F41+F43+F45+F47</f>
        <v>79452.670000000013</v>
      </c>
      <c r="G40" s="106">
        <f t="shared" si="6"/>
        <v>6895.550000000032</v>
      </c>
    </row>
    <row r="41" spans="1:7" ht="20.100000000000001" customHeight="1" x14ac:dyDescent="0.2">
      <c r="A41" s="13"/>
      <c r="B41" s="10"/>
      <c r="C41" s="20">
        <v>321</v>
      </c>
      <c r="D41" s="21" t="s">
        <v>26</v>
      </c>
      <c r="E41" s="196">
        <f t="shared" ref="E41:F41" si="14">E42</f>
        <v>24926.57</v>
      </c>
      <c r="F41" s="152">
        <f t="shared" si="14"/>
        <v>53024.71</v>
      </c>
      <c r="G41" s="106">
        <f t="shared" si="6"/>
        <v>28098.14</v>
      </c>
    </row>
    <row r="42" spans="1:7" ht="20.100000000000001" customHeight="1" x14ac:dyDescent="0.2">
      <c r="A42" s="13"/>
      <c r="B42" s="10"/>
      <c r="C42" s="54">
        <v>3212</v>
      </c>
      <c r="D42" s="55" t="s">
        <v>77</v>
      </c>
      <c r="E42" s="178">
        <v>24926.57</v>
      </c>
      <c r="F42" s="153">
        <v>53024.71</v>
      </c>
      <c r="G42" s="106">
        <f t="shared" si="6"/>
        <v>28098.14</v>
      </c>
    </row>
    <row r="43" spans="1:7" ht="20.100000000000001" customHeight="1" x14ac:dyDescent="0.2">
      <c r="A43" s="13"/>
      <c r="B43" s="10"/>
      <c r="C43" s="20">
        <v>322</v>
      </c>
      <c r="D43" s="23" t="s">
        <v>28</v>
      </c>
      <c r="E43" s="196">
        <f t="shared" ref="E43:F43" si="15">E44</f>
        <v>45070.95</v>
      </c>
      <c r="F43" s="152">
        <f t="shared" si="15"/>
        <v>23878.58</v>
      </c>
      <c r="G43" s="106">
        <f t="shared" si="6"/>
        <v>-21192.369999999995</v>
      </c>
    </row>
    <row r="44" spans="1:7" ht="20.100000000000001" customHeight="1" x14ac:dyDescent="0.2">
      <c r="A44" s="13"/>
      <c r="B44" s="10"/>
      <c r="C44" s="54">
        <v>3223</v>
      </c>
      <c r="D44" s="56" t="s">
        <v>126</v>
      </c>
      <c r="E44" s="178">
        <v>45070.95</v>
      </c>
      <c r="F44" s="153">
        <v>23878.58</v>
      </c>
      <c r="G44" s="106">
        <f t="shared" si="6"/>
        <v>-21192.369999999995</v>
      </c>
    </row>
    <row r="45" spans="1:7" ht="20.100000000000001" customHeight="1" x14ac:dyDescent="0.2">
      <c r="A45" s="13"/>
      <c r="B45" s="10"/>
      <c r="C45" s="20">
        <v>323</v>
      </c>
      <c r="D45" s="23" t="s">
        <v>29</v>
      </c>
      <c r="E45" s="196">
        <f t="shared" ref="E45:F45" si="16">E46</f>
        <v>1592.7</v>
      </c>
      <c r="F45" s="152">
        <f t="shared" si="16"/>
        <v>1600</v>
      </c>
      <c r="G45" s="106">
        <f t="shared" si="6"/>
        <v>7.2999999999999545</v>
      </c>
    </row>
    <row r="46" spans="1:7" ht="24" customHeight="1" x14ac:dyDescent="0.2">
      <c r="A46" s="13"/>
      <c r="B46" s="10"/>
      <c r="C46" s="54">
        <v>3236</v>
      </c>
      <c r="D46" s="56" t="s">
        <v>78</v>
      </c>
      <c r="E46" s="178">
        <v>1592.7</v>
      </c>
      <c r="F46" s="153">
        <v>1600</v>
      </c>
      <c r="G46" s="106">
        <f t="shared" si="6"/>
        <v>7.2999999999999545</v>
      </c>
    </row>
    <row r="47" spans="1:7" ht="20.100000000000001" customHeight="1" x14ac:dyDescent="0.2">
      <c r="A47" s="13"/>
      <c r="B47" s="65"/>
      <c r="C47" s="20">
        <v>329</v>
      </c>
      <c r="D47" s="23" t="s">
        <v>47</v>
      </c>
      <c r="E47" s="196">
        <f t="shared" ref="E47:F47" si="17">E48</f>
        <v>966.9</v>
      </c>
      <c r="F47" s="152">
        <f t="shared" si="17"/>
        <v>949.38</v>
      </c>
      <c r="G47" s="106">
        <f t="shared" si="6"/>
        <v>-17.519999999999982</v>
      </c>
    </row>
    <row r="48" spans="1:7" ht="24.75" customHeight="1" x14ac:dyDescent="0.2">
      <c r="A48" s="13"/>
      <c r="B48" s="10"/>
      <c r="C48" s="54">
        <v>3292</v>
      </c>
      <c r="D48" s="56" t="s">
        <v>79</v>
      </c>
      <c r="E48" s="178">
        <v>966.9</v>
      </c>
      <c r="F48" s="153">
        <v>949.38</v>
      </c>
      <c r="G48" s="106">
        <f t="shared" si="6"/>
        <v>-17.519999999999982</v>
      </c>
    </row>
    <row r="49" spans="1:7" ht="22.5" customHeight="1" x14ac:dyDescent="0.2">
      <c r="A49" s="47" t="s">
        <v>5</v>
      </c>
      <c r="B49" s="51" t="s">
        <v>48</v>
      </c>
      <c r="C49" s="53"/>
      <c r="D49" s="52" t="s">
        <v>133</v>
      </c>
      <c r="E49" s="102">
        <f>E50+E75+E80</f>
        <v>21870</v>
      </c>
      <c r="F49" s="102">
        <f>F50+F75+F80</f>
        <v>22332.41</v>
      </c>
      <c r="G49" s="185">
        <f t="shared" si="6"/>
        <v>462.40999999999985</v>
      </c>
    </row>
    <row r="50" spans="1:7" ht="20.100000000000001" customHeight="1" x14ac:dyDescent="0.2">
      <c r="A50" s="236" t="s">
        <v>6</v>
      </c>
      <c r="B50" s="243">
        <v>32400</v>
      </c>
      <c r="C50" s="239"/>
      <c r="D50" s="244" t="s">
        <v>13</v>
      </c>
      <c r="E50" s="205">
        <f t="shared" ref="E50:F50" si="18">E51</f>
        <v>21870</v>
      </c>
      <c r="F50" s="152">
        <f t="shared" si="18"/>
        <v>20476.310000000001</v>
      </c>
      <c r="G50" s="206">
        <f t="shared" si="6"/>
        <v>-1393.6899999999987</v>
      </c>
    </row>
    <row r="51" spans="1:7" ht="20.100000000000001" customHeight="1" x14ac:dyDescent="0.2">
      <c r="A51" s="13"/>
      <c r="B51" s="10"/>
      <c r="C51" s="14">
        <v>3</v>
      </c>
      <c r="D51" s="15" t="s">
        <v>24</v>
      </c>
      <c r="E51" s="196">
        <f>E52+E72</f>
        <v>21870</v>
      </c>
      <c r="F51" s="152">
        <f t="shared" ref="F51" si="19">F52+F72</f>
        <v>20476.310000000001</v>
      </c>
      <c r="G51" s="106">
        <f t="shared" si="6"/>
        <v>-1393.6899999999987</v>
      </c>
    </row>
    <row r="52" spans="1:7" ht="20.100000000000001" customHeight="1" x14ac:dyDescent="0.2">
      <c r="A52" s="13"/>
      <c r="B52" s="10"/>
      <c r="C52" s="14">
        <v>32</v>
      </c>
      <c r="D52" s="15" t="s">
        <v>25</v>
      </c>
      <c r="E52" s="196">
        <f>E53+E57+E62+E70</f>
        <v>21800</v>
      </c>
      <c r="F52" s="152">
        <f t="shared" ref="F52" si="20">F53+F57+F62+F70</f>
        <v>20406.310000000001</v>
      </c>
      <c r="G52" s="106">
        <f t="shared" si="6"/>
        <v>-1393.6899999999987</v>
      </c>
    </row>
    <row r="53" spans="1:7" ht="20.100000000000001" customHeight="1" x14ac:dyDescent="0.2">
      <c r="A53" s="13"/>
      <c r="B53" s="10"/>
      <c r="C53" s="20">
        <v>321</v>
      </c>
      <c r="D53" s="15" t="s">
        <v>26</v>
      </c>
      <c r="E53" s="196">
        <f>E54+E55+E56</f>
        <v>3900</v>
      </c>
      <c r="F53" s="152">
        <f t="shared" ref="F53" si="21">F54+F55+F56</f>
        <v>3375</v>
      </c>
      <c r="G53" s="106">
        <f t="shared" si="6"/>
        <v>-525</v>
      </c>
    </row>
    <row r="54" spans="1:7" ht="23.25" customHeight="1" x14ac:dyDescent="0.2">
      <c r="A54" s="13"/>
      <c r="B54" s="10"/>
      <c r="C54" s="25">
        <v>3211</v>
      </c>
      <c r="D54" s="79" t="s">
        <v>64</v>
      </c>
      <c r="E54" s="178">
        <v>3500</v>
      </c>
      <c r="F54" s="153">
        <v>3000</v>
      </c>
      <c r="G54" s="106">
        <f t="shared" si="6"/>
        <v>-500</v>
      </c>
    </row>
    <row r="55" spans="1:7" ht="21.75" customHeight="1" x14ac:dyDescent="0.2">
      <c r="A55" s="13"/>
      <c r="B55" s="10"/>
      <c r="C55" s="11">
        <v>3213</v>
      </c>
      <c r="D55" s="79" t="s">
        <v>109</v>
      </c>
      <c r="E55" s="178">
        <v>250</v>
      </c>
      <c r="F55" s="153">
        <v>225</v>
      </c>
      <c r="G55" s="106">
        <f t="shared" si="6"/>
        <v>-25</v>
      </c>
    </row>
    <row r="56" spans="1:7" ht="21.75" customHeight="1" x14ac:dyDescent="0.2">
      <c r="A56" s="13"/>
      <c r="B56" s="10"/>
      <c r="C56" s="11">
        <v>3214</v>
      </c>
      <c r="D56" s="79" t="s">
        <v>110</v>
      </c>
      <c r="E56" s="178">
        <v>150</v>
      </c>
      <c r="F56" s="153">
        <v>150</v>
      </c>
      <c r="G56" s="106">
        <f t="shared" si="6"/>
        <v>0</v>
      </c>
    </row>
    <row r="57" spans="1:7" ht="20.100000000000001" customHeight="1" x14ac:dyDescent="0.2">
      <c r="A57" s="13"/>
      <c r="B57" s="10"/>
      <c r="C57" s="20">
        <v>322</v>
      </c>
      <c r="D57" s="22" t="s">
        <v>28</v>
      </c>
      <c r="E57" s="196">
        <f>E58+E59+E60+E61</f>
        <v>1650</v>
      </c>
      <c r="F57" s="152">
        <f>F58+F59+F60+F61</f>
        <v>1500</v>
      </c>
      <c r="G57" s="106">
        <f t="shared" si="6"/>
        <v>-150</v>
      </c>
    </row>
    <row r="58" spans="1:7" ht="24" customHeight="1" x14ac:dyDescent="0.2">
      <c r="A58" s="13"/>
      <c r="B58" s="10"/>
      <c r="C58" s="25">
        <v>3221</v>
      </c>
      <c r="D58" s="79" t="s">
        <v>65</v>
      </c>
      <c r="E58" s="178">
        <v>1100</v>
      </c>
      <c r="F58" s="153">
        <v>1100</v>
      </c>
      <c r="G58" s="106">
        <f t="shared" si="6"/>
        <v>0</v>
      </c>
    </row>
    <row r="59" spans="1:7" ht="24" customHeight="1" x14ac:dyDescent="0.2">
      <c r="A59" s="13"/>
      <c r="B59" s="10"/>
      <c r="C59" s="11">
        <v>3224</v>
      </c>
      <c r="D59" s="79" t="s">
        <v>68</v>
      </c>
      <c r="E59" s="178">
        <v>200</v>
      </c>
      <c r="F59" s="153">
        <v>200</v>
      </c>
      <c r="G59" s="106">
        <f t="shared" si="6"/>
        <v>0</v>
      </c>
    </row>
    <row r="60" spans="1:7" ht="24" customHeight="1" x14ac:dyDescent="0.2">
      <c r="A60" s="13"/>
      <c r="B60" s="10"/>
      <c r="C60" s="25">
        <v>3225</v>
      </c>
      <c r="D60" s="89" t="s">
        <v>66</v>
      </c>
      <c r="E60" s="178">
        <v>150</v>
      </c>
      <c r="F60" s="153">
        <v>150</v>
      </c>
      <c r="G60" s="106">
        <f t="shared" si="6"/>
        <v>0</v>
      </c>
    </row>
    <row r="61" spans="1:7" ht="24" customHeight="1" x14ac:dyDescent="0.2">
      <c r="A61" s="13"/>
      <c r="B61" s="10"/>
      <c r="C61" s="25">
        <v>3227</v>
      </c>
      <c r="D61" s="89" t="s">
        <v>67</v>
      </c>
      <c r="E61" s="178">
        <v>200</v>
      </c>
      <c r="F61" s="153">
        <v>50</v>
      </c>
      <c r="G61" s="106">
        <f t="shared" si="6"/>
        <v>-150</v>
      </c>
    </row>
    <row r="62" spans="1:7" ht="24" customHeight="1" x14ac:dyDescent="0.2">
      <c r="A62" s="13"/>
      <c r="B62" s="10"/>
      <c r="C62" s="20">
        <v>323</v>
      </c>
      <c r="D62" s="22" t="s">
        <v>29</v>
      </c>
      <c r="E62" s="196">
        <f>E63+E64+E65+E66+E67+E68+E69</f>
        <v>11550</v>
      </c>
      <c r="F62" s="152">
        <f>F63+F64+F65+F66+F67+F68+F69</f>
        <v>11005</v>
      </c>
      <c r="G62" s="106">
        <f t="shared" si="6"/>
        <v>-545</v>
      </c>
    </row>
    <row r="63" spans="1:7" ht="27.75" customHeight="1" x14ac:dyDescent="0.2">
      <c r="A63" s="159"/>
      <c r="B63" s="160"/>
      <c r="C63" s="170">
        <v>3231</v>
      </c>
      <c r="D63" s="171" t="s">
        <v>69</v>
      </c>
      <c r="E63" s="178">
        <v>200</v>
      </c>
      <c r="F63" s="153">
        <v>200</v>
      </c>
      <c r="G63" s="106">
        <f t="shared" si="6"/>
        <v>0</v>
      </c>
    </row>
    <row r="64" spans="1:7" ht="27.75" customHeight="1" x14ac:dyDescent="0.2">
      <c r="A64" s="159"/>
      <c r="B64" s="160"/>
      <c r="C64" s="170">
        <v>3232</v>
      </c>
      <c r="D64" s="171" t="s">
        <v>73</v>
      </c>
      <c r="E64" s="178">
        <v>850</v>
      </c>
      <c r="F64" s="153">
        <v>850</v>
      </c>
      <c r="G64" s="106">
        <f t="shared" si="6"/>
        <v>0</v>
      </c>
    </row>
    <row r="65" spans="1:7" ht="24.75" customHeight="1" x14ac:dyDescent="0.2">
      <c r="A65" s="159"/>
      <c r="B65" s="160"/>
      <c r="C65" s="170">
        <v>3233</v>
      </c>
      <c r="D65" s="171" t="s">
        <v>108</v>
      </c>
      <c r="E65" s="178">
        <v>50</v>
      </c>
      <c r="F65" s="153">
        <v>50</v>
      </c>
      <c r="G65" s="106">
        <f t="shared" si="6"/>
        <v>0</v>
      </c>
    </row>
    <row r="66" spans="1:7" ht="20.100000000000001" customHeight="1" x14ac:dyDescent="0.2">
      <c r="A66" s="13"/>
      <c r="B66" s="10"/>
      <c r="C66" s="54">
        <v>3234</v>
      </c>
      <c r="D66" s="46" t="s">
        <v>74</v>
      </c>
      <c r="E66" s="178">
        <v>500</v>
      </c>
      <c r="F66" s="153">
        <v>500</v>
      </c>
      <c r="G66" s="106">
        <f t="shared" si="6"/>
        <v>0</v>
      </c>
    </row>
    <row r="67" spans="1:7" ht="20.100000000000001" customHeight="1" x14ac:dyDescent="0.2">
      <c r="A67" s="13"/>
      <c r="B67" s="10"/>
      <c r="C67" s="54">
        <v>3237</v>
      </c>
      <c r="D67" s="46" t="s">
        <v>80</v>
      </c>
      <c r="E67" s="178">
        <v>6800</v>
      </c>
      <c r="F67" s="153">
        <v>6800</v>
      </c>
      <c r="G67" s="106">
        <f t="shared" si="6"/>
        <v>0</v>
      </c>
    </row>
    <row r="68" spans="1:7" ht="20.100000000000001" customHeight="1" x14ac:dyDescent="0.2">
      <c r="A68" s="13"/>
      <c r="B68" s="10"/>
      <c r="C68" s="54">
        <v>3238</v>
      </c>
      <c r="D68" s="46" t="s">
        <v>71</v>
      </c>
      <c r="E68" s="178">
        <v>350</v>
      </c>
      <c r="F68" s="153">
        <v>350</v>
      </c>
      <c r="G68" s="106">
        <f t="shared" si="6"/>
        <v>0</v>
      </c>
    </row>
    <row r="69" spans="1:7" ht="20.100000000000001" customHeight="1" x14ac:dyDescent="0.2">
      <c r="A69" s="13"/>
      <c r="B69" s="10"/>
      <c r="C69" s="54">
        <v>3239</v>
      </c>
      <c r="D69" s="46" t="s">
        <v>72</v>
      </c>
      <c r="E69" s="178">
        <v>2800</v>
      </c>
      <c r="F69" s="153">
        <v>2255</v>
      </c>
      <c r="G69" s="106">
        <f t="shared" si="6"/>
        <v>-545</v>
      </c>
    </row>
    <row r="70" spans="1:7" ht="20.100000000000001" customHeight="1" x14ac:dyDescent="0.2">
      <c r="A70" s="13"/>
      <c r="B70" s="10"/>
      <c r="C70" s="20">
        <v>329</v>
      </c>
      <c r="D70" s="22" t="s">
        <v>30</v>
      </c>
      <c r="E70" s="196">
        <f t="shared" ref="E70:F70" si="22">E71</f>
        <v>4700</v>
      </c>
      <c r="F70" s="152">
        <f t="shared" si="22"/>
        <v>4526.3100000000004</v>
      </c>
      <c r="G70" s="106">
        <f t="shared" si="6"/>
        <v>-173.6899999999996</v>
      </c>
    </row>
    <row r="71" spans="1:7" ht="20.100000000000001" customHeight="1" x14ac:dyDescent="0.2">
      <c r="A71" s="13"/>
      <c r="B71" s="10"/>
      <c r="C71" s="54">
        <v>3299</v>
      </c>
      <c r="D71" s="56" t="s">
        <v>30</v>
      </c>
      <c r="E71" s="178">
        <v>4700</v>
      </c>
      <c r="F71" s="153">
        <v>4526.3100000000004</v>
      </c>
      <c r="G71" s="106">
        <f t="shared" si="6"/>
        <v>-173.6899999999996</v>
      </c>
    </row>
    <row r="72" spans="1:7" ht="20.100000000000001" customHeight="1" x14ac:dyDescent="0.2">
      <c r="A72" s="13"/>
      <c r="B72" s="10"/>
      <c r="C72" s="14">
        <v>34</v>
      </c>
      <c r="D72" s="22" t="s">
        <v>38</v>
      </c>
      <c r="E72" s="103">
        <f t="shared" ref="E72:F72" si="23">E73</f>
        <v>70</v>
      </c>
      <c r="F72" s="151">
        <f t="shared" si="23"/>
        <v>70</v>
      </c>
      <c r="G72" s="106">
        <f t="shared" si="6"/>
        <v>0</v>
      </c>
    </row>
    <row r="73" spans="1:7" ht="20.100000000000001" customHeight="1" x14ac:dyDescent="0.2">
      <c r="A73" s="13"/>
      <c r="B73" s="10"/>
      <c r="C73" s="20">
        <v>343</v>
      </c>
      <c r="D73" s="22" t="s">
        <v>31</v>
      </c>
      <c r="E73" s="196">
        <f>E74</f>
        <v>70</v>
      </c>
      <c r="F73" s="152">
        <f>F74</f>
        <v>70</v>
      </c>
      <c r="G73" s="106">
        <f t="shared" si="6"/>
        <v>0</v>
      </c>
    </row>
    <row r="74" spans="1:7" ht="24" customHeight="1" x14ac:dyDescent="0.2">
      <c r="A74" s="13"/>
      <c r="B74" s="10"/>
      <c r="C74" s="54">
        <v>3431</v>
      </c>
      <c r="D74" s="56" t="s">
        <v>76</v>
      </c>
      <c r="E74" s="178">
        <v>70</v>
      </c>
      <c r="F74" s="153">
        <v>70</v>
      </c>
      <c r="G74" s="106">
        <f t="shared" si="6"/>
        <v>0</v>
      </c>
    </row>
    <row r="75" spans="1:7" ht="24" customHeight="1" x14ac:dyDescent="0.2">
      <c r="A75" s="236" t="s">
        <v>10</v>
      </c>
      <c r="B75" s="241">
        <v>53082</v>
      </c>
      <c r="C75" s="242"/>
      <c r="D75" s="240" t="s">
        <v>59</v>
      </c>
      <c r="E75" s="205">
        <f>E77</f>
        <v>0</v>
      </c>
      <c r="F75" s="152">
        <f>F76</f>
        <v>1856.1</v>
      </c>
      <c r="G75" s="206">
        <f>F76-E76</f>
        <v>1856.1</v>
      </c>
    </row>
    <row r="76" spans="1:7" ht="20.100000000000001" customHeight="1" x14ac:dyDescent="0.2">
      <c r="A76" s="236"/>
      <c r="B76" s="241"/>
      <c r="C76" s="14">
        <v>3</v>
      </c>
      <c r="D76" s="15" t="s">
        <v>24</v>
      </c>
      <c r="E76" s="262">
        <f>E77</f>
        <v>0</v>
      </c>
      <c r="F76" s="152">
        <f>F77</f>
        <v>1856.1</v>
      </c>
      <c r="G76" s="263">
        <f>G77</f>
        <v>1856.1</v>
      </c>
    </row>
    <row r="77" spans="1:7" ht="20.100000000000001" customHeight="1" x14ac:dyDescent="0.2">
      <c r="A77" s="159"/>
      <c r="B77" s="177"/>
      <c r="C77" s="170">
        <v>32</v>
      </c>
      <c r="D77" s="162" t="s">
        <v>25</v>
      </c>
      <c r="E77" s="196">
        <f t="shared" ref="E77:F78" si="24">E78</f>
        <v>0</v>
      </c>
      <c r="F77" s="152">
        <f t="shared" si="24"/>
        <v>1856.1</v>
      </c>
      <c r="G77" s="106">
        <f t="shared" si="6"/>
        <v>1856.1</v>
      </c>
    </row>
    <row r="78" spans="1:7" ht="20.100000000000001" customHeight="1" x14ac:dyDescent="0.2">
      <c r="A78" s="159"/>
      <c r="B78" s="177"/>
      <c r="C78" s="170">
        <v>322</v>
      </c>
      <c r="D78" s="179" t="s">
        <v>28</v>
      </c>
      <c r="E78" s="196">
        <f t="shared" si="24"/>
        <v>0</v>
      </c>
      <c r="F78" s="152">
        <f t="shared" si="24"/>
        <v>1856.1</v>
      </c>
      <c r="G78" s="106">
        <f t="shared" si="6"/>
        <v>1856.1</v>
      </c>
    </row>
    <row r="79" spans="1:7" ht="20.100000000000001" customHeight="1" x14ac:dyDescent="0.2">
      <c r="A79" s="159"/>
      <c r="B79" s="177"/>
      <c r="C79" s="170">
        <v>3222</v>
      </c>
      <c r="D79" s="180" t="s">
        <v>153</v>
      </c>
      <c r="E79" s="178">
        <v>0</v>
      </c>
      <c r="F79" s="153">
        <v>1856.1</v>
      </c>
      <c r="G79" s="106">
        <f t="shared" si="6"/>
        <v>1856.1</v>
      </c>
    </row>
    <row r="80" spans="1:7" ht="20.100000000000001" customHeight="1" x14ac:dyDescent="0.2">
      <c r="A80" s="204" t="s">
        <v>6</v>
      </c>
      <c r="B80" s="207">
        <v>62400</v>
      </c>
      <c r="C80" s="208"/>
      <c r="D80" s="209" t="s">
        <v>117</v>
      </c>
      <c r="E80" s="210">
        <f t="shared" ref="E80:F82" si="25">E81</f>
        <v>0</v>
      </c>
      <c r="F80" s="210">
        <f t="shared" si="25"/>
        <v>0</v>
      </c>
      <c r="G80" s="206">
        <f t="shared" si="6"/>
        <v>0</v>
      </c>
    </row>
    <row r="81" spans="1:7" ht="20.100000000000001" customHeight="1" x14ac:dyDescent="0.2">
      <c r="A81" s="81"/>
      <c r="B81" s="181"/>
      <c r="C81" s="166">
        <v>3</v>
      </c>
      <c r="D81" s="162" t="s">
        <v>24</v>
      </c>
      <c r="E81" s="182">
        <f t="shared" si="25"/>
        <v>0</v>
      </c>
      <c r="F81" s="157">
        <f t="shared" si="25"/>
        <v>0</v>
      </c>
      <c r="G81" s="106">
        <f t="shared" ref="G81:G136" si="26">F81-E81</f>
        <v>0</v>
      </c>
    </row>
    <row r="82" spans="1:7" ht="20.100000000000001" customHeight="1" x14ac:dyDescent="0.2">
      <c r="A82" s="159"/>
      <c r="B82" s="181"/>
      <c r="C82" s="166">
        <v>32</v>
      </c>
      <c r="D82" s="162" t="s">
        <v>25</v>
      </c>
      <c r="E82" s="182">
        <f t="shared" si="25"/>
        <v>0</v>
      </c>
      <c r="F82" s="157">
        <f t="shared" si="25"/>
        <v>0</v>
      </c>
      <c r="G82" s="106">
        <f t="shared" si="26"/>
        <v>0</v>
      </c>
    </row>
    <row r="83" spans="1:7" ht="20.100000000000001" customHeight="1" x14ac:dyDescent="0.2">
      <c r="A83" s="159"/>
      <c r="B83" s="181"/>
      <c r="C83" s="166">
        <v>329</v>
      </c>
      <c r="D83" s="183" t="s">
        <v>30</v>
      </c>
      <c r="E83" s="182">
        <f t="shared" ref="E83:F83" si="27">E84</f>
        <v>0</v>
      </c>
      <c r="F83" s="157">
        <f t="shared" si="27"/>
        <v>0</v>
      </c>
      <c r="G83" s="106">
        <f t="shared" si="26"/>
        <v>0</v>
      </c>
    </row>
    <row r="84" spans="1:7" ht="20.100000000000001" customHeight="1" x14ac:dyDescent="0.2">
      <c r="A84" s="159"/>
      <c r="B84" s="181"/>
      <c r="C84" s="161">
        <v>3299</v>
      </c>
      <c r="D84" s="184" t="s">
        <v>30</v>
      </c>
      <c r="E84" s="178">
        <v>0</v>
      </c>
      <c r="F84" s="153">
        <v>0</v>
      </c>
      <c r="G84" s="106">
        <f t="shared" si="26"/>
        <v>0</v>
      </c>
    </row>
    <row r="85" spans="1:7" ht="27" customHeight="1" x14ac:dyDescent="0.2">
      <c r="A85" s="71" t="s">
        <v>5</v>
      </c>
      <c r="B85" s="72" t="s">
        <v>86</v>
      </c>
      <c r="C85" s="53" t="s">
        <v>22</v>
      </c>
      <c r="D85" s="50" t="s">
        <v>23</v>
      </c>
      <c r="E85" s="102">
        <f t="shared" ref="E85:F86" si="28">E86</f>
        <v>787560</v>
      </c>
      <c r="F85" s="102">
        <f t="shared" si="28"/>
        <v>870324</v>
      </c>
      <c r="G85" s="185">
        <f t="shared" si="26"/>
        <v>82764</v>
      </c>
    </row>
    <row r="86" spans="1:7" ht="21.75" customHeight="1" x14ac:dyDescent="0.2">
      <c r="A86" s="237" t="s">
        <v>10</v>
      </c>
      <c r="B86" s="238" t="s">
        <v>52</v>
      </c>
      <c r="C86" s="239"/>
      <c r="D86" s="240" t="s">
        <v>59</v>
      </c>
      <c r="E86" s="103">
        <f t="shared" si="28"/>
        <v>787560</v>
      </c>
      <c r="F86" s="151">
        <f t="shared" si="28"/>
        <v>870324</v>
      </c>
      <c r="G86" s="106">
        <f t="shared" si="26"/>
        <v>82764</v>
      </c>
    </row>
    <row r="87" spans="1:7" ht="22.5" customHeight="1" x14ac:dyDescent="0.2">
      <c r="A87" s="13"/>
      <c r="B87" s="16"/>
      <c r="C87" s="17">
        <v>3</v>
      </c>
      <c r="D87" s="15" t="s">
        <v>24</v>
      </c>
      <c r="E87" s="103">
        <f>E88+E98+E103</f>
        <v>787560</v>
      </c>
      <c r="F87" s="151">
        <f>F88+F98+F103</f>
        <v>870324</v>
      </c>
      <c r="G87" s="106">
        <f t="shared" si="26"/>
        <v>82764</v>
      </c>
    </row>
    <row r="88" spans="1:7" ht="22.5" customHeight="1" x14ac:dyDescent="0.2">
      <c r="A88" s="13"/>
      <c r="B88" s="16"/>
      <c r="C88" s="17">
        <v>31</v>
      </c>
      <c r="D88" s="18" t="s">
        <v>27</v>
      </c>
      <c r="E88" s="103">
        <f>E89+E92+E94</f>
        <v>783625</v>
      </c>
      <c r="F88" s="151">
        <f>F89+F92+F94</f>
        <v>868022</v>
      </c>
      <c r="G88" s="106">
        <f t="shared" si="26"/>
        <v>84397</v>
      </c>
    </row>
    <row r="89" spans="1:7" ht="20.100000000000001" customHeight="1" x14ac:dyDescent="0.2">
      <c r="A89" s="60"/>
      <c r="B89" s="61"/>
      <c r="C89" s="62">
        <v>311</v>
      </c>
      <c r="D89" s="60" t="s">
        <v>91</v>
      </c>
      <c r="E89" s="197">
        <f>E90+E91</f>
        <v>637403</v>
      </c>
      <c r="F89" s="154">
        <f>F90+F91</f>
        <v>707787</v>
      </c>
      <c r="G89" s="106">
        <f t="shared" si="26"/>
        <v>70384</v>
      </c>
    </row>
    <row r="90" spans="1:7" ht="20.100000000000001" customHeight="1" x14ac:dyDescent="0.2">
      <c r="A90" s="13"/>
      <c r="B90" s="16"/>
      <c r="C90" s="25">
        <v>3111</v>
      </c>
      <c r="D90" s="13" t="s">
        <v>92</v>
      </c>
      <c r="E90" s="178">
        <v>635739</v>
      </c>
      <c r="F90" s="153">
        <v>707787</v>
      </c>
      <c r="G90" s="106">
        <f t="shared" si="26"/>
        <v>72048</v>
      </c>
    </row>
    <row r="91" spans="1:7" ht="20.100000000000001" customHeight="1" x14ac:dyDescent="0.2">
      <c r="A91" s="60"/>
      <c r="B91" s="61"/>
      <c r="C91" s="99">
        <v>3111</v>
      </c>
      <c r="D91" s="77" t="s">
        <v>82</v>
      </c>
      <c r="E91" s="198">
        <v>1664</v>
      </c>
      <c r="F91" s="155">
        <v>0</v>
      </c>
      <c r="G91" s="106">
        <f t="shared" si="26"/>
        <v>-1664</v>
      </c>
    </row>
    <row r="92" spans="1:7" ht="20.100000000000001" customHeight="1" x14ac:dyDescent="0.2">
      <c r="A92" s="13"/>
      <c r="B92" s="63"/>
      <c r="C92" s="17">
        <v>312</v>
      </c>
      <c r="D92" s="12" t="s">
        <v>56</v>
      </c>
      <c r="E92" s="103">
        <f t="shared" ref="E92:F92" si="29">E93</f>
        <v>41000</v>
      </c>
      <c r="F92" s="151">
        <f t="shared" si="29"/>
        <v>41000</v>
      </c>
      <c r="G92" s="106">
        <f t="shared" si="26"/>
        <v>0</v>
      </c>
    </row>
    <row r="93" spans="1:7" ht="20.100000000000001" customHeight="1" x14ac:dyDescent="0.2">
      <c r="A93" s="13"/>
      <c r="B93" s="63"/>
      <c r="C93" s="25">
        <v>3121</v>
      </c>
      <c r="D93" s="78" t="s">
        <v>56</v>
      </c>
      <c r="E93" s="178">
        <v>41000</v>
      </c>
      <c r="F93" s="153">
        <v>41000</v>
      </c>
      <c r="G93" s="106">
        <f t="shared" si="26"/>
        <v>0</v>
      </c>
    </row>
    <row r="94" spans="1:7" ht="20.100000000000001" customHeight="1" x14ac:dyDescent="0.2">
      <c r="A94" s="13"/>
      <c r="B94" s="63"/>
      <c r="C94" s="17">
        <v>313</v>
      </c>
      <c r="D94" s="12" t="s">
        <v>57</v>
      </c>
      <c r="E94" s="103">
        <f t="shared" ref="E94:F94" si="30">E95+E96+E97</f>
        <v>105222</v>
      </c>
      <c r="F94" s="151">
        <f t="shared" si="30"/>
        <v>119235</v>
      </c>
      <c r="G94" s="106">
        <f t="shared" si="26"/>
        <v>14013</v>
      </c>
    </row>
    <row r="95" spans="1:7" ht="20.100000000000001" customHeight="1" x14ac:dyDescent="0.2">
      <c r="A95" s="13"/>
      <c r="B95" s="63"/>
      <c r="C95" s="25">
        <v>3132</v>
      </c>
      <c r="D95" s="78" t="s">
        <v>57</v>
      </c>
      <c r="E95" s="178">
        <v>104898</v>
      </c>
      <c r="F95" s="153">
        <v>119235</v>
      </c>
      <c r="G95" s="106">
        <f t="shared" si="26"/>
        <v>14337</v>
      </c>
    </row>
    <row r="96" spans="1:7" ht="21.75" customHeight="1" x14ac:dyDescent="0.2">
      <c r="A96" s="13"/>
      <c r="B96" s="63"/>
      <c r="C96" s="25">
        <v>3132</v>
      </c>
      <c r="D96" s="79" t="s">
        <v>83</v>
      </c>
      <c r="E96" s="178">
        <v>287</v>
      </c>
      <c r="F96" s="153">
        <v>0</v>
      </c>
      <c r="G96" s="106">
        <f t="shared" si="26"/>
        <v>-287</v>
      </c>
    </row>
    <row r="97" spans="1:7" ht="20.100000000000001" customHeight="1" x14ac:dyDescent="0.2">
      <c r="A97" s="13"/>
      <c r="B97" s="63"/>
      <c r="C97" s="25">
        <v>3133</v>
      </c>
      <c r="D97" s="79" t="s">
        <v>88</v>
      </c>
      <c r="E97" s="178">
        <v>37</v>
      </c>
      <c r="F97" s="153">
        <v>0</v>
      </c>
      <c r="G97" s="106">
        <f t="shared" si="26"/>
        <v>-37</v>
      </c>
    </row>
    <row r="98" spans="1:7" ht="22.5" customHeight="1" x14ac:dyDescent="0.2">
      <c r="A98" s="13"/>
      <c r="B98" s="63"/>
      <c r="C98" s="17">
        <v>32</v>
      </c>
      <c r="D98" s="12" t="s">
        <v>25</v>
      </c>
      <c r="E98" s="103">
        <f t="shared" ref="E98:F98" si="31">E99</f>
        <v>2955</v>
      </c>
      <c r="F98" s="151">
        <f t="shared" si="31"/>
        <v>2302</v>
      </c>
      <c r="G98" s="106">
        <f t="shared" si="26"/>
        <v>-653</v>
      </c>
    </row>
    <row r="99" spans="1:7" ht="22.5" customHeight="1" x14ac:dyDescent="0.2">
      <c r="A99" s="13"/>
      <c r="B99" s="63"/>
      <c r="C99" s="17">
        <v>329</v>
      </c>
      <c r="D99" s="69" t="s">
        <v>89</v>
      </c>
      <c r="E99" s="196">
        <f t="shared" ref="E99:F99" si="32">E100+E101+E102</f>
        <v>2955</v>
      </c>
      <c r="F99" s="152">
        <f t="shared" si="32"/>
        <v>2302</v>
      </c>
      <c r="G99" s="106">
        <f t="shared" si="26"/>
        <v>-653</v>
      </c>
    </row>
    <row r="100" spans="1:7" ht="22.5" customHeight="1" x14ac:dyDescent="0.2">
      <c r="A100" s="13"/>
      <c r="B100" s="63"/>
      <c r="C100" s="25">
        <v>3295</v>
      </c>
      <c r="D100" s="46" t="s">
        <v>90</v>
      </c>
      <c r="E100" s="199">
        <v>1988</v>
      </c>
      <c r="F100" s="156">
        <v>2302</v>
      </c>
      <c r="G100" s="106">
        <f t="shared" si="26"/>
        <v>314</v>
      </c>
    </row>
    <row r="101" spans="1:7" ht="22.5" customHeight="1" x14ac:dyDescent="0.2">
      <c r="A101" s="13"/>
      <c r="B101" s="63"/>
      <c r="C101" s="25">
        <v>3295</v>
      </c>
      <c r="D101" s="100" t="s">
        <v>115</v>
      </c>
      <c r="E101" s="199">
        <v>240</v>
      </c>
      <c r="F101" s="156">
        <v>0</v>
      </c>
      <c r="G101" s="106">
        <f t="shared" si="26"/>
        <v>-240</v>
      </c>
    </row>
    <row r="102" spans="1:7" ht="20.100000000000001" customHeight="1" x14ac:dyDescent="0.2">
      <c r="A102" s="13"/>
      <c r="B102" s="63"/>
      <c r="C102" s="25">
        <v>3296</v>
      </c>
      <c r="D102" s="46" t="s">
        <v>58</v>
      </c>
      <c r="E102" s="199">
        <v>727</v>
      </c>
      <c r="F102" s="156">
        <v>0</v>
      </c>
      <c r="G102" s="106">
        <f t="shared" si="26"/>
        <v>-727</v>
      </c>
    </row>
    <row r="103" spans="1:7" ht="20.100000000000001" customHeight="1" x14ac:dyDescent="0.2">
      <c r="A103" s="13"/>
      <c r="B103" s="63"/>
      <c r="C103" s="17">
        <v>34</v>
      </c>
      <c r="D103" s="12" t="s">
        <v>38</v>
      </c>
      <c r="E103" s="103">
        <f t="shared" ref="E103:F104" si="33">E104</f>
        <v>980</v>
      </c>
      <c r="F103" s="151">
        <f t="shared" si="33"/>
        <v>0</v>
      </c>
      <c r="G103" s="106">
        <f t="shared" si="26"/>
        <v>-980</v>
      </c>
    </row>
    <row r="104" spans="1:7" ht="26.25" customHeight="1" x14ac:dyDescent="0.2">
      <c r="A104" s="13"/>
      <c r="B104" s="16"/>
      <c r="C104" s="17">
        <v>343</v>
      </c>
      <c r="D104" s="96" t="s">
        <v>93</v>
      </c>
      <c r="E104" s="103">
        <f t="shared" si="33"/>
        <v>980</v>
      </c>
      <c r="F104" s="151">
        <f t="shared" si="33"/>
        <v>0</v>
      </c>
      <c r="G104" s="106">
        <f t="shared" si="26"/>
        <v>-980</v>
      </c>
    </row>
    <row r="105" spans="1:7" ht="20.100000000000001" customHeight="1" x14ac:dyDescent="0.2">
      <c r="A105" s="57"/>
      <c r="B105" s="58"/>
      <c r="C105" s="59">
        <v>3433</v>
      </c>
      <c r="D105" s="80" t="s">
        <v>94</v>
      </c>
      <c r="E105" s="199">
        <v>980</v>
      </c>
      <c r="F105" s="156">
        <v>0</v>
      </c>
      <c r="G105" s="106">
        <f t="shared" si="26"/>
        <v>-980</v>
      </c>
    </row>
    <row r="106" spans="1:7" ht="20.100000000000001" customHeight="1" x14ac:dyDescent="0.2">
      <c r="A106" s="73" t="s">
        <v>4</v>
      </c>
      <c r="B106" s="74">
        <v>2301</v>
      </c>
      <c r="C106" s="75"/>
      <c r="D106" s="76" t="s">
        <v>14</v>
      </c>
      <c r="E106" s="104">
        <f>E107+E117+E137+E153+E159+E186+E192</f>
        <v>63401.880000000005</v>
      </c>
      <c r="F106" s="104">
        <f>F107+F117+F137+F159+F165+F186+F192</f>
        <v>82321.42</v>
      </c>
      <c r="G106" s="188">
        <f t="shared" si="26"/>
        <v>18919.539999999994</v>
      </c>
    </row>
    <row r="107" spans="1:7" ht="20.100000000000001" customHeight="1" x14ac:dyDescent="0.2">
      <c r="A107" s="71" t="s">
        <v>5</v>
      </c>
      <c r="B107" s="72" t="s">
        <v>114</v>
      </c>
      <c r="C107" s="53" t="s">
        <v>22</v>
      </c>
      <c r="D107" s="50" t="s">
        <v>95</v>
      </c>
      <c r="E107" s="102">
        <f t="shared" ref="E107:F107" si="34">E108</f>
        <v>45018.58</v>
      </c>
      <c r="F107" s="102">
        <f t="shared" si="34"/>
        <v>47601.42</v>
      </c>
      <c r="G107" s="185">
        <f t="shared" si="26"/>
        <v>2582.8399999999965</v>
      </c>
    </row>
    <row r="108" spans="1:7" ht="20.100000000000001" customHeight="1" x14ac:dyDescent="0.2">
      <c r="A108" s="236" t="s">
        <v>10</v>
      </c>
      <c r="B108" s="233">
        <v>11001</v>
      </c>
      <c r="C108" s="234"/>
      <c r="D108" s="235" t="s">
        <v>85</v>
      </c>
      <c r="E108" s="103">
        <f t="shared" ref="E108:F109" si="35">E109</f>
        <v>45018.58</v>
      </c>
      <c r="F108" s="151">
        <f t="shared" si="35"/>
        <v>47601.42</v>
      </c>
      <c r="G108" s="106">
        <f t="shared" si="26"/>
        <v>2582.8399999999965</v>
      </c>
    </row>
    <row r="109" spans="1:7" ht="20.100000000000001" customHeight="1" x14ac:dyDescent="0.2">
      <c r="A109" s="81"/>
      <c r="B109" s="82"/>
      <c r="C109" s="14">
        <v>3</v>
      </c>
      <c r="D109" s="15" t="s">
        <v>24</v>
      </c>
      <c r="E109" s="103">
        <f t="shared" si="35"/>
        <v>45018.58</v>
      </c>
      <c r="F109" s="151">
        <f t="shared" si="35"/>
        <v>47601.42</v>
      </c>
      <c r="G109" s="106">
        <f t="shared" si="26"/>
        <v>2582.8399999999965</v>
      </c>
    </row>
    <row r="110" spans="1:7" ht="20.100000000000001" customHeight="1" x14ac:dyDescent="0.2">
      <c r="A110" s="81"/>
      <c r="B110" s="82"/>
      <c r="C110" s="14">
        <v>32</v>
      </c>
      <c r="D110" s="15" t="s">
        <v>25</v>
      </c>
      <c r="E110" s="152">
        <f>E111+E113+E115</f>
        <v>45018.58</v>
      </c>
      <c r="F110" s="152">
        <f>F111+F113+F115</f>
        <v>47601.42</v>
      </c>
      <c r="G110" s="106">
        <f t="shared" si="26"/>
        <v>2582.8399999999965</v>
      </c>
    </row>
    <row r="111" spans="1:7" ht="20.100000000000001" customHeight="1" x14ac:dyDescent="0.2">
      <c r="A111" s="81"/>
      <c r="B111" s="82"/>
      <c r="C111" s="20">
        <v>321</v>
      </c>
      <c r="D111" s="21" t="s">
        <v>26</v>
      </c>
      <c r="E111" s="196">
        <f t="shared" ref="E111:F111" si="36">E112</f>
        <v>21312.49</v>
      </c>
      <c r="F111" s="152">
        <f t="shared" si="36"/>
        <v>0</v>
      </c>
      <c r="G111" s="106">
        <f t="shared" si="26"/>
        <v>-21312.49</v>
      </c>
    </row>
    <row r="112" spans="1:7" ht="20.100000000000001" customHeight="1" x14ac:dyDescent="0.2">
      <c r="A112" s="81"/>
      <c r="B112" s="82"/>
      <c r="C112" s="54">
        <v>3212</v>
      </c>
      <c r="D112" s="55" t="s">
        <v>77</v>
      </c>
      <c r="E112" s="178">
        <v>21312.49</v>
      </c>
      <c r="F112" s="153">
        <v>0</v>
      </c>
      <c r="G112" s="106">
        <f t="shared" si="26"/>
        <v>-21312.49</v>
      </c>
    </row>
    <row r="113" spans="1:7" ht="20.100000000000001" customHeight="1" x14ac:dyDescent="0.2">
      <c r="A113" s="81"/>
      <c r="B113" s="82"/>
      <c r="C113" s="20">
        <v>322</v>
      </c>
      <c r="D113" s="23" t="s">
        <v>28</v>
      </c>
      <c r="E113" s="196">
        <f t="shared" ref="E113:F115" si="37">E114</f>
        <v>21806.09</v>
      </c>
      <c r="F113" s="152">
        <f t="shared" si="37"/>
        <v>45701.42</v>
      </c>
      <c r="G113" s="106">
        <f t="shared" si="26"/>
        <v>23895.329999999998</v>
      </c>
    </row>
    <row r="114" spans="1:7" ht="20.100000000000001" customHeight="1" x14ac:dyDescent="0.2">
      <c r="A114" s="81"/>
      <c r="B114" s="82"/>
      <c r="C114" s="54">
        <v>3223</v>
      </c>
      <c r="D114" s="56" t="s">
        <v>126</v>
      </c>
      <c r="E114" s="178">
        <v>21806.09</v>
      </c>
      <c r="F114" s="153">
        <v>45701.42</v>
      </c>
      <c r="G114" s="106">
        <f t="shared" si="26"/>
        <v>23895.329999999998</v>
      </c>
    </row>
    <row r="115" spans="1:7" ht="26.25" customHeight="1" x14ac:dyDescent="0.2">
      <c r="A115" s="81"/>
      <c r="B115" s="82"/>
      <c r="C115" s="20">
        <v>323</v>
      </c>
      <c r="D115" s="22" t="s">
        <v>29</v>
      </c>
      <c r="E115" s="196">
        <f t="shared" si="37"/>
        <v>1900</v>
      </c>
      <c r="F115" s="152">
        <f t="shared" si="37"/>
        <v>1900</v>
      </c>
      <c r="G115" s="106">
        <f t="shared" ref="G115:G116" si="38">F115-E115</f>
        <v>0</v>
      </c>
    </row>
    <row r="116" spans="1:7" ht="24.75" customHeight="1" x14ac:dyDescent="0.2">
      <c r="A116" s="81"/>
      <c r="B116" s="82"/>
      <c r="C116" s="170">
        <v>3232</v>
      </c>
      <c r="D116" s="171" t="s">
        <v>194</v>
      </c>
      <c r="E116" s="178">
        <v>1900</v>
      </c>
      <c r="F116" s="153">
        <v>1900</v>
      </c>
      <c r="G116" s="106">
        <f t="shared" si="38"/>
        <v>0</v>
      </c>
    </row>
    <row r="117" spans="1:7" ht="20.100000000000001" customHeight="1" x14ac:dyDescent="0.2">
      <c r="A117" s="47" t="s">
        <v>15</v>
      </c>
      <c r="B117" s="48" t="s">
        <v>113</v>
      </c>
      <c r="C117" s="49"/>
      <c r="D117" s="50" t="s">
        <v>84</v>
      </c>
      <c r="E117" s="102">
        <f>E118+E132</f>
        <v>650</v>
      </c>
      <c r="F117" s="102">
        <f>F118+F132</f>
        <v>650</v>
      </c>
      <c r="G117" s="185">
        <f t="shared" si="26"/>
        <v>0</v>
      </c>
    </row>
    <row r="118" spans="1:7" ht="20.100000000000001" customHeight="1" x14ac:dyDescent="0.2">
      <c r="A118" s="233" t="s">
        <v>10</v>
      </c>
      <c r="B118" s="233">
        <v>11001</v>
      </c>
      <c r="C118" s="234"/>
      <c r="D118" s="235" t="s">
        <v>85</v>
      </c>
      <c r="E118" s="103">
        <f t="shared" ref="E118:F118" si="39">E119</f>
        <v>0</v>
      </c>
      <c r="F118" s="151">
        <f t="shared" si="39"/>
        <v>0</v>
      </c>
      <c r="G118" s="106">
        <f t="shared" si="26"/>
        <v>0</v>
      </c>
    </row>
    <row r="119" spans="1:7" ht="20.100000000000001" customHeight="1" x14ac:dyDescent="0.2">
      <c r="A119" s="10"/>
      <c r="B119" s="26"/>
      <c r="C119" s="14">
        <v>3</v>
      </c>
      <c r="D119" s="15" t="s">
        <v>24</v>
      </c>
      <c r="E119" s="103">
        <f>E120+E126+E129</f>
        <v>0</v>
      </c>
      <c r="F119" s="151">
        <f>F120+F126+F129</f>
        <v>0</v>
      </c>
      <c r="G119" s="106">
        <f t="shared" si="26"/>
        <v>0</v>
      </c>
    </row>
    <row r="120" spans="1:7" ht="20.100000000000001" customHeight="1" x14ac:dyDescent="0.2">
      <c r="A120" s="10"/>
      <c r="B120" s="26"/>
      <c r="C120" s="14">
        <v>32</v>
      </c>
      <c r="D120" s="15" t="s">
        <v>25</v>
      </c>
      <c r="E120" s="103">
        <f t="shared" ref="E120" si="40">E121+E123</f>
        <v>0</v>
      </c>
      <c r="F120" s="151">
        <f t="shared" ref="F120" si="41">F121+F123</f>
        <v>0</v>
      </c>
      <c r="G120" s="106">
        <f t="shared" si="26"/>
        <v>0</v>
      </c>
    </row>
    <row r="121" spans="1:7" ht="20.100000000000001" customHeight="1" x14ac:dyDescent="0.2">
      <c r="A121" s="10"/>
      <c r="B121" s="26"/>
      <c r="C121" s="14">
        <v>323</v>
      </c>
      <c r="D121" s="23" t="s">
        <v>29</v>
      </c>
      <c r="E121" s="103">
        <f t="shared" ref="E121:F121" si="42">E122</f>
        <v>0</v>
      </c>
      <c r="F121" s="151">
        <f t="shared" si="42"/>
        <v>0</v>
      </c>
      <c r="G121" s="106">
        <f t="shared" si="26"/>
        <v>0</v>
      </c>
    </row>
    <row r="122" spans="1:7" ht="20.100000000000001" customHeight="1" x14ac:dyDescent="0.2">
      <c r="A122" s="10"/>
      <c r="B122" s="26"/>
      <c r="C122" s="19">
        <v>3239</v>
      </c>
      <c r="D122" s="46" t="s">
        <v>72</v>
      </c>
      <c r="E122" s="178">
        <v>0</v>
      </c>
      <c r="F122" s="153">
        <v>0</v>
      </c>
      <c r="G122" s="106">
        <f t="shared" si="26"/>
        <v>0</v>
      </c>
    </row>
    <row r="123" spans="1:7" ht="20.100000000000001" customHeight="1" x14ac:dyDescent="0.2">
      <c r="A123" s="10"/>
      <c r="B123" s="26"/>
      <c r="C123" s="14">
        <v>329</v>
      </c>
      <c r="D123" s="83" t="s">
        <v>30</v>
      </c>
      <c r="E123" s="103">
        <f t="shared" ref="E123" si="43">E124+E125</f>
        <v>0</v>
      </c>
      <c r="F123" s="151">
        <f t="shared" ref="F123" si="44">F124+F125</f>
        <v>0</v>
      </c>
      <c r="G123" s="106">
        <f t="shared" si="26"/>
        <v>0</v>
      </c>
    </row>
    <row r="124" spans="1:7" ht="20.100000000000001" customHeight="1" x14ac:dyDescent="0.2">
      <c r="A124" s="10"/>
      <c r="B124" s="26"/>
      <c r="C124" s="19">
        <v>3291</v>
      </c>
      <c r="D124" s="24" t="s">
        <v>96</v>
      </c>
      <c r="E124" s="199">
        <v>0</v>
      </c>
      <c r="F124" s="156">
        <v>0</v>
      </c>
      <c r="G124" s="106">
        <f t="shared" si="26"/>
        <v>0</v>
      </c>
    </row>
    <row r="125" spans="1:7" ht="22.5" customHeight="1" x14ac:dyDescent="0.2">
      <c r="A125" s="10"/>
      <c r="B125" s="26"/>
      <c r="C125" s="19">
        <v>3299</v>
      </c>
      <c r="D125" s="24" t="s">
        <v>30</v>
      </c>
      <c r="E125" s="199">
        <v>0</v>
      </c>
      <c r="F125" s="156">
        <v>0</v>
      </c>
      <c r="G125" s="106">
        <f t="shared" si="26"/>
        <v>0</v>
      </c>
    </row>
    <row r="126" spans="1:7" ht="20.100000000000001" customHeight="1" x14ac:dyDescent="0.2">
      <c r="A126" s="10"/>
      <c r="B126" s="26"/>
      <c r="C126" s="14">
        <v>36</v>
      </c>
      <c r="D126" s="83" t="s">
        <v>97</v>
      </c>
      <c r="E126" s="103">
        <f>E127</f>
        <v>0</v>
      </c>
      <c r="F126" s="151">
        <f>F127</f>
        <v>0</v>
      </c>
      <c r="G126" s="106">
        <f t="shared" si="26"/>
        <v>0</v>
      </c>
    </row>
    <row r="127" spans="1:7" ht="20.100000000000001" customHeight="1" x14ac:dyDescent="0.2">
      <c r="A127" s="10"/>
      <c r="B127" s="26"/>
      <c r="C127" s="14">
        <v>369</v>
      </c>
      <c r="D127" s="83" t="s">
        <v>98</v>
      </c>
      <c r="E127" s="103">
        <f>E128</f>
        <v>0</v>
      </c>
      <c r="F127" s="151">
        <f>F128</f>
        <v>0</v>
      </c>
      <c r="G127" s="106">
        <f t="shared" si="26"/>
        <v>0</v>
      </c>
    </row>
    <row r="128" spans="1:7" ht="20.100000000000001" customHeight="1" x14ac:dyDescent="0.2">
      <c r="A128" s="10"/>
      <c r="B128" s="26"/>
      <c r="C128" s="19">
        <v>3691</v>
      </c>
      <c r="D128" s="24" t="s">
        <v>99</v>
      </c>
      <c r="E128" s="178">
        <v>0</v>
      </c>
      <c r="F128" s="153">
        <v>0</v>
      </c>
      <c r="G128" s="106">
        <f t="shared" si="26"/>
        <v>0</v>
      </c>
    </row>
    <row r="129" spans="1:7" ht="20.100000000000001" customHeight="1" x14ac:dyDescent="0.2">
      <c r="A129" s="10"/>
      <c r="B129" s="26"/>
      <c r="C129" s="14">
        <v>38</v>
      </c>
      <c r="D129" s="83" t="s">
        <v>100</v>
      </c>
      <c r="E129" s="103">
        <f>E130</f>
        <v>0</v>
      </c>
      <c r="F129" s="151">
        <f>F130</f>
        <v>0</v>
      </c>
      <c r="G129" s="106">
        <f t="shared" si="26"/>
        <v>0</v>
      </c>
    </row>
    <row r="130" spans="1:7" ht="20.100000000000001" customHeight="1" x14ac:dyDescent="0.2">
      <c r="A130" s="10"/>
      <c r="B130" s="26"/>
      <c r="C130" s="14">
        <v>381</v>
      </c>
      <c r="D130" s="83" t="s">
        <v>101</v>
      </c>
      <c r="E130" s="103">
        <f>E131</f>
        <v>0</v>
      </c>
      <c r="F130" s="151">
        <f>F131</f>
        <v>0</v>
      </c>
      <c r="G130" s="106">
        <f t="shared" si="26"/>
        <v>0</v>
      </c>
    </row>
    <row r="131" spans="1:7" ht="20.100000000000001" customHeight="1" x14ac:dyDescent="0.2">
      <c r="A131" s="10"/>
      <c r="B131" s="26"/>
      <c r="C131" s="19">
        <v>3811</v>
      </c>
      <c r="D131" s="24" t="s">
        <v>102</v>
      </c>
      <c r="E131" s="199">
        <v>0</v>
      </c>
      <c r="F131" s="156">
        <v>0</v>
      </c>
      <c r="G131" s="106">
        <f t="shared" si="26"/>
        <v>0</v>
      </c>
    </row>
    <row r="132" spans="1:7" ht="20.100000000000001" customHeight="1" x14ac:dyDescent="0.2">
      <c r="A132" s="233" t="s">
        <v>10</v>
      </c>
      <c r="B132" s="233">
        <v>58400</v>
      </c>
      <c r="C132" s="234"/>
      <c r="D132" s="235" t="s">
        <v>116</v>
      </c>
      <c r="E132" s="103">
        <f t="shared" ref="E132:F135" si="45">E133</f>
        <v>650</v>
      </c>
      <c r="F132" s="151">
        <f t="shared" si="45"/>
        <v>650</v>
      </c>
      <c r="G132" s="106">
        <f t="shared" si="26"/>
        <v>0</v>
      </c>
    </row>
    <row r="133" spans="1:7" ht="20.100000000000001" customHeight="1" x14ac:dyDescent="0.2">
      <c r="A133" s="10"/>
      <c r="B133" s="26"/>
      <c r="C133" s="14">
        <v>3</v>
      </c>
      <c r="D133" s="15" t="s">
        <v>24</v>
      </c>
      <c r="E133" s="103">
        <f t="shared" si="45"/>
        <v>650</v>
      </c>
      <c r="F133" s="151">
        <f t="shared" si="45"/>
        <v>650</v>
      </c>
      <c r="G133" s="106">
        <f t="shared" si="26"/>
        <v>0</v>
      </c>
    </row>
    <row r="134" spans="1:7" ht="20.100000000000001" customHeight="1" x14ac:dyDescent="0.2">
      <c r="A134" s="10"/>
      <c r="B134" s="26"/>
      <c r="C134" s="14">
        <v>32</v>
      </c>
      <c r="D134" s="15" t="s">
        <v>25</v>
      </c>
      <c r="E134" s="103">
        <f t="shared" si="45"/>
        <v>650</v>
      </c>
      <c r="F134" s="151">
        <f t="shared" si="45"/>
        <v>650</v>
      </c>
      <c r="G134" s="106">
        <f t="shared" si="26"/>
        <v>0</v>
      </c>
    </row>
    <row r="135" spans="1:7" ht="20.100000000000001" customHeight="1" x14ac:dyDescent="0.2">
      <c r="A135" s="10"/>
      <c r="B135" s="26"/>
      <c r="C135" s="14">
        <v>323</v>
      </c>
      <c r="D135" s="23" t="s">
        <v>29</v>
      </c>
      <c r="E135" s="103">
        <f t="shared" si="45"/>
        <v>650</v>
      </c>
      <c r="F135" s="151">
        <f t="shared" si="45"/>
        <v>650</v>
      </c>
      <c r="G135" s="106">
        <f t="shared" si="26"/>
        <v>0</v>
      </c>
    </row>
    <row r="136" spans="1:7" ht="20.100000000000001" customHeight="1" x14ac:dyDescent="0.2">
      <c r="A136" s="10"/>
      <c r="B136" s="26"/>
      <c r="C136" s="19">
        <v>3239</v>
      </c>
      <c r="D136" s="46" t="s">
        <v>72</v>
      </c>
      <c r="E136" s="199">
        <v>650</v>
      </c>
      <c r="F136" s="156">
        <v>650</v>
      </c>
      <c r="G136" s="106">
        <f t="shared" si="26"/>
        <v>0</v>
      </c>
    </row>
    <row r="137" spans="1:7" ht="20.100000000000001" customHeight="1" x14ac:dyDescent="0.2">
      <c r="A137" s="47" t="s">
        <v>5</v>
      </c>
      <c r="B137" s="51" t="s">
        <v>103</v>
      </c>
      <c r="C137" s="86"/>
      <c r="D137" s="52" t="s">
        <v>104</v>
      </c>
      <c r="E137" s="105">
        <f t="shared" ref="E137" si="46">E139+E144+E148</f>
        <v>10000.299999999999</v>
      </c>
      <c r="F137" s="105">
        <f>F139+F144+F149</f>
        <v>12150</v>
      </c>
      <c r="G137" s="185">
        <f t="shared" ref="G137:G212" si="47">F137-E137</f>
        <v>2149.7000000000007</v>
      </c>
    </row>
    <row r="138" spans="1:7" ht="20.100000000000001" customHeight="1" x14ac:dyDescent="0.2">
      <c r="A138" s="18" t="s">
        <v>6</v>
      </c>
      <c r="B138" s="84">
        <v>55042</v>
      </c>
      <c r="C138" s="14"/>
      <c r="D138" s="83" t="s">
        <v>111</v>
      </c>
      <c r="E138" s="182">
        <f>E139</f>
        <v>0</v>
      </c>
      <c r="F138" s="157">
        <f>F139</f>
        <v>0</v>
      </c>
      <c r="G138" s="106">
        <f t="shared" si="47"/>
        <v>0</v>
      </c>
    </row>
    <row r="139" spans="1:7" ht="20.100000000000001" customHeight="1" x14ac:dyDescent="0.2">
      <c r="A139" s="18"/>
      <c r="B139" s="84"/>
      <c r="C139" s="14">
        <v>3</v>
      </c>
      <c r="D139" s="15" t="s">
        <v>24</v>
      </c>
      <c r="E139" s="182">
        <f t="shared" ref="E139:F140" si="48">E140</f>
        <v>0</v>
      </c>
      <c r="F139" s="157">
        <f t="shared" si="48"/>
        <v>0</v>
      </c>
      <c r="G139" s="106">
        <f t="shared" si="47"/>
        <v>0</v>
      </c>
    </row>
    <row r="140" spans="1:7" ht="20.100000000000001" customHeight="1" x14ac:dyDescent="0.2">
      <c r="A140" s="18"/>
      <c r="B140" s="84"/>
      <c r="C140" s="14">
        <v>32</v>
      </c>
      <c r="D140" s="15" t="s">
        <v>25</v>
      </c>
      <c r="E140" s="182">
        <f t="shared" si="48"/>
        <v>0</v>
      </c>
      <c r="F140" s="157">
        <f t="shared" si="48"/>
        <v>0</v>
      </c>
      <c r="G140" s="106">
        <f t="shared" si="47"/>
        <v>0</v>
      </c>
    </row>
    <row r="141" spans="1:7" ht="20.100000000000001" customHeight="1" x14ac:dyDescent="0.2">
      <c r="A141" s="18"/>
      <c r="B141" s="85"/>
      <c r="C141" s="14">
        <v>329</v>
      </c>
      <c r="D141" s="23" t="s">
        <v>30</v>
      </c>
      <c r="E141" s="182">
        <f t="shared" ref="E141:F141" si="49">E142</f>
        <v>0</v>
      </c>
      <c r="F141" s="157">
        <f t="shared" si="49"/>
        <v>0</v>
      </c>
      <c r="G141" s="106">
        <f t="shared" si="47"/>
        <v>0</v>
      </c>
    </row>
    <row r="142" spans="1:7" ht="20.100000000000001" customHeight="1" x14ac:dyDescent="0.2">
      <c r="A142" s="13"/>
      <c r="B142" s="85"/>
      <c r="C142" s="19">
        <v>3299</v>
      </c>
      <c r="D142" s="24" t="s">
        <v>30</v>
      </c>
      <c r="E142" s="178">
        <v>0</v>
      </c>
      <c r="F142" s="153">
        <v>0</v>
      </c>
      <c r="G142" s="106">
        <f t="shared" si="47"/>
        <v>0</v>
      </c>
    </row>
    <row r="143" spans="1:7" ht="20.100000000000001" customHeight="1" x14ac:dyDescent="0.2">
      <c r="A143" s="18" t="s">
        <v>6</v>
      </c>
      <c r="B143" s="84">
        <v>62400</v>
      </c>
      <c r="C143" s="14"/>
      <c r="D143" s="83" t="s">
        <v>117</v>
      </c>
      <c r="E143" s="182">
        <f t="shared" ref="E143:F145" si="50">E144</f>
        <v>1050</v>
      </c>
      <c r="F143" s="157">
        <f t="shared" si="50"/>
        <v>3200</v>
      </c>
      <c r="G143" s="106">
        <f t="shared" si="47"/>
        <v>2150</v>
      </c>
    </row>
    <row r="144" spans="1:7" ht="20.100000000000001" customHeight="1" x14ac:dyDescent="0.2">
      <c r="A144" s="18"/>
      <c r="B144" s="85"/>
      <c r="C144" s="14">
        <v>3</v>
      </c>
      <c r="D144" s="15" t="s">
        <v>24</v>
      </c>
      <c r="E144" s="182">
        <f t="shared" si="50"/>
        <v>1050</v>
      </c>
      <c r="F144" s="157">
        <f t="shared" si="50"/>
        <v>3200</v>
      </c>
      <c r="G144" s="106">
        <f t="shared" si="47"/>
        <v>2150</v>
      </c>
    </row>
    <row r="145" spans="1:7" ht="20.100000000000001" customHeight="1" x14ac:dyDescent="0.2">
      <c r="A145" s="13"/>
      <c r="B145" s="85"/>
      <c r="C145" s="14">
        <v>32</v>
      </c>
      <c r="D145" s="15" t="s">
        <v>25</v>
      </c>
      <c r="E145" s="182">
        <f t="shared" si="50"/>
        <v>1050</v>
      </c>
      <c r="F145" s="157">
        <f t="shared" si="50"/>
        <v>3200</v>
      </c>
      <c r="G145" s="106">
        <f t="shared" si="47"/>
        <v>2150</v>
      </c>
    </row>
    <row r="146" spans="1:7" ht="20.100000000000001" customHeight="1" x14ac:dyDescent="0.2">
      <c r="A146" s="13"/>
      <c r="B146" s="85"/>
      <c r="C146" s="14">
        <v>329</v>
      </c>
      <c r="D146" s="23" t="s">
        <v>30</v>
      </c>
      <c r="E146" s="182">
        <f t="shared" ref="E146:F146" si="51">E147</f>
        <v>1050</v>
      </c>
      <c r="F146" s="157">
        <f t="shared" si="51"/>
        <v>3200</v>
      </c>
      <c r="G146" s="106">
        <f t="shared" si="47"/>
        <v>2150</v>
      </c>
    </row>
    <row r="147" spans="1:7" ht="20.100000000000001" customHeight="1" x14ac:dyDescent="0.2">
      <c r="A147" s="13"/>
      <c r="B147" s="85"/>
      <c r="C147" s="19">
        <v>3299</v>
      </c>
      <c r="D147" s="24" t="s">
        <v>30</v>
      </c>
      <c r="E147" s="178">
        <v>1050</v>
      </c>
      <c r="F147" s="153">
        <v>3200</v>
      </c>
      <c r="G147" s="106">
        <f t="shared" si="47"/>
        <v>2150</v>
      </c>
    </row>
    <row r="148" spans="1:7" ht="20.100000000000001" customHeight="1" x14ac:dyDescent="0.2">
      <c r="A148" s="92" t="s">
        <v>10</v>
      </c>
      <c r="B148" s="202">
        <v>32400</v>
      </c>
      <c r="C148" s="174"/>
      <c r="D148" s="203" t="s">
        <v>105</v>
      </c>
      <c r="E148" s="182">
        <f t="shared" ref="E148:F150" si="52">E149</f>
        <v>8950.2999999999993</v>
      </c>
      <c r="F148" s="157">
        <f t="shared" si="52"/>
        <v>8950</v>
      </c>
      <c r="G148" s="106">
        <f t="shared" si="47"/>
        <v>-0.2999999999992724</v>
      </c>
    </row>
    <row r="149" spans="1:7" ht="20.100000000000001" customHeight="1" x14ac:dyDescent="0.2">
      <c r="A149" s="13"/>
      <c r="B149" s="85"/>
      <c r="C149" s="14">
        <v>3</v>
      </c>
      <c r="D149" s="15" t="s">
        <v>24</v>
      </c>
      <c r="E149" s="182">
        <f t="shared" si="52"/>
        <v>8950.2999999999993</v>
      </c>
      <c r="F149" s="157">
        <f t="shared" si="52"/>
        <v>8950</v>
      </c>
      <c r="G149" s="106">
        <f t="shared" si="47"/>
        <v>-0.2999999999992724</v>
      </c>
    </row>
    <row r="150" spans="1:7" ht="20.100000000000001" customHeight="1" x14ac:dyDescent="0.2">
      <c r="A150" s="13"/>
      <c r="B150" s="85"/>
      <c r="C150" s="14">
        <v>32</v>
      </c>
      <c r="D150" s="15" t="s">
        <v>25</v>
      </c>
      <c r="E150" s="182">
        <f t="shared" si="52"/>
        <v>8950.2999999999993</v>
      </c>
      <c r="F150" s="157">
        <f t="shared" si="52"/>
        <v>8950</v>
      </c>
      <c r="G150" s="106">
        <f t="shared" si="47"/>
        <v>-0.2999999999992724</v>
      </c>
    </row>
    <row r="151" spans="1:7" ht="20.100000000000001" customHeight="1" x14ac:dyDescent="0.2">
      <c r="A151" s="13"/>
      <c r="B151" s="85"/>
      <c r="C151" s="14">
        <v>329</v>
      </c>
      <c r="D151" s="23" t="s">
        <v>30</v>
      </c>
      <c r="E151" s="182">
        <f t="shared" ref="E151:F151" si="53">E152</f>
        <v>8950.2999999999993</v>
      </c>
      <c r="F151" s="157">
        <f t="shared" si="53"/>
        <v>8950</v>
      </c>
      <c r="G151" s="106">
        <f t="shared" si="47"/>
        <v>-0.2999999999992724</v>
      </c>
    </row>
    <row r="152" spans="1:7" ht="20.100000000000001" customHeight="1" x14ac:dyDescent="0.2">
      <c r="A152" s="13"/>
      <c r="B152" s="85"/>
      <c r="C152" s="19">
        <v>3299</v>
      </c>
      <c r="D152" s="24" t="s">
        <v>30</v>
      </c>
      <c r="E152" s="178">
        <v>8950.2999999999993</v>
      </c>
      <c r="F152" s="153">
        <v>8950</v>
      </c>
      <c r="G152" s="106">
        <f t="shared" si="47"/>
        <v>-0.2999999999992724</v>
      </c>
    </row>
    <row r="153" spans="1:7" ht="20.100000000000001" customHeight="1" x14ac:dyDescent="0.2">
      <c r="A153" s="47" t="s">
        <v>15</v>
      </c>
      <c r="B153" s="48" t="s">
        <v>206</v>
      </c>
      <c r="C153" s="49"/>
      <c r="D153" s="50" t="s">
        <v>207</v>
      </c>
      <c r="E153" s="105">
        <f t="shared" ref="E153:F157" si="54">E154</f>
        <v>133</v>
      </c>
      <c r="F153" s="105">
        <f t="shared" si="54"/>
        <v>0</v>
      </c>
      <c r="G153" s="185">
        <f t="shared" si="47"/>
        <v>-133</v>
      </c>
    </row>
    <row r="154" spans="1:7" ht="20.100000000000001" customHeight="1" x14ac:dyDescent="0.2">
      <c r="A154" s="92" t="s">
        <v>10</v>
      </c>
      <c r="B154" s="202">
        <v>32400</v>
      </c>
      <c r="C154" s="174"/>
      <c r="D154" s="203" t="s">
        <v>105</v>
      </c>
      <c r="E154" s="182">
        <f t="shared" si="54"/>
        <v>133</v>
      </c>
      <c r="F154" s="157">
        <f t="shared" si="54"/>
        <v>0</v>
      </c>
      <c r="G154" s="106">
        <f t="shared" si="47"/>
        <v>-133</v>
      </c>
    </row>
    <row r="155" spans="1:7" ht="20.100000000000001" customHeight="1" x14ac:dyDescent="0.2">
      <c r="A155" s="65"/>
      <c r="B155" s="87"/>
      <c r="C155" s="14">
        <v>3</v>
      </c>
      <c r="D155" s="15" t="s">
        <v>24</v>
      </c>
      <c r="E155" s="182">
        <f t="shared" si="54"/>
        <v>133</v>
      </c>
      <c r="F155" s="157">
        <f t="shared" si="54"/>
        <v>0</v>
      </c>
      <c r="G155" s="106">
        <f t="shared" si="47"/>
        <v>-133</v>
      </c>
    </row>
    <row r="156" spans="1:7" ht="20.100000000000001" customHeight="1" x14ac:dyDescent="0.2">
      <c r="A156" s="93"/>
      <c r="B156" s="94"/>
      <c r="C156" s="14">
        <v>32</v>
      </c>
      <c r="D156" s="15" t="s">
        <v>25</v>
      </c>
      <c r="E156" s="182">
        <f t="shared" si="54"/>
        <v>133</v>
      </c>
      <c r="F156" s="157">
        <f t="shared" si="54"/>
        <v>0</v>
      </c>
      <c r="G156" s="106">
        <f t="shared" si="47"/>
        <v>-133</v>
      </c>
    </row>
    <row r="157" spans="1:7" ht="20.100000000000001" customHeight="1" x14ac:dyDescent="0.2">
      <c r="A157" s="10"/>
      <c r="B157" s="26"/>
      <c r="C157" s="14">
        <v>329</v>
      </c>
      <c r="D157" s="23" t="s">
        <v>30</v>
      </c>
      <c r="E157" s="182">
        <f t="shared" si="54"/>
        <v>133</v>
      </c>
      <c r="F157" s="157">
        <f t="shared" si="54"/>
        <v>0</v>
      </c>
      <c r="G157" s="106">
        <f t="shared" si="47"/>
        <v>-133</v>
      </c>
    </row>
    <row r="158" spans="1:7" ht="20.100000000000001" customHeight="1" x14ac:dyDescent="0.2">
      <c r="A158" s="10"/>
      <c r="B158" s="26"/>
      <c r="C158" s="19">
        <v>3299</v>
      </c>
      <c r="D158" s="24" t="s">
        <v>30</v>
      </c>
      <c r="E158" s="178">
        <v>133</v>
      </c>
      <c r="F158" s="153">
        <v>0</v>
      </c>
      <c r="G158" s="106">
        <f t="shared" si="47"/>
        <v>-133</v>
      </c>
    </row>
    <row r="159" spans="1:7" ht="23.25" customHeight="1" x14ac:dyDescent="0.2">
      <c r="A159" s="47" t="s">
        <v>15</v>
      </c>
      <c r="B159" s="48" t="s">
        <v>191</v>
      </c>
      <c r="C159" s="49"/>
      <c r="D159" s="230" t="s">
        <v>192</v>
      </c>
      <c r="E159" s="105">
        <f t="shared" ref="E159:F159" si="55">E160</f>
        <v>0</v>
      </c>
      <c r="F159" s="105">
        <f t="shared" si="55"/>
        <v>1950</v>
      </c>
      <c r="G159" s="185">
        <f t="shared" si="47"/>
        <v>1950</v>
      </c>
    </row>
    <row r="160" spans="1:7" ht="20.100000000000001" customHeight="1" x14ac:dyDescent="0.2">
      <c r="A160" s="92" t="s">
        <v>10</v>
      </c>
      <c r="B160" s="202">
        <v>53080</v>
      </c>
      <c r="C160" s="174"/>
      <c r="D160" s="232" t="s">
        <v>193</v>
      </c>
      <c r="E160" s="182">
        <f t="shared" ref="E160:F162" si="56">E161</f>
        <v>0</v>
      </c>
      <c r="F160" s="157">
        <f t="shared" si="56"/>
        <v>1950</v>
      </c>
      <c r="G160" s="106">
        <f t="shared" si="47"/>
        <v>1950</v>
      </c>
    </row>
    <row r="161" spans="1:7" ht="20.100000000000001" customHeight="1" x14ac:dyDescent="0.2">
      <c r="A161" s="65"/>
      <c r="B161" s="87"/>
      <c r="C161" s="14">
        <v>3</v>
      </c>
      <c r="D161" s="15" t="s">
        <v>24</v>
      </c>
      <c r="E161" s="182">
        <f t="shared" si="56"/>
        <v>0</v>
      </c>
      <c r="F161" s="157">
        <f t="shared" si="56"/>
        <v>1950</v>
      </c>
      <c r="G161" s="106">
        <f t="shared" si="47"/>
        <v>1950</v>
      </c>
    </row>
    <row r="162" spans="1:7" ht="20.100000000000001" customHeight="1" x14ac:dyDescent="0.2">
      <c r="A162" s="93"/>
      <c r="B162" s="94"/>
      <c r="C162" s="14">
        <v>32</v>
      </c>
      <c r="D162" s="15" t="s">
        <v>25</v>
      </c>
      <c r="E162" s="182">
        <f t="shared" si="56"/>
        <v>0</v>
      </c>
      <c r="F162" s="157">
        <f t="shared" si="56"/>
        <v>1950</v>
      </c>
      <c r="G162" s="106">
        <f t="shared" si="47"/>
        <v>1950</v>
      </c>
    </row>
    <row r="163" spans="1:7" ht="20.100000000000001" customHeight="1" x14ac:dyDescent="0.2">
      <c r="A163" s="10"/>
      <c r="B163" s="26"/>
      <c r="C163" s="14">
        <v>329</v>
      </c>
      <c r="D163" s="23" t="s">
        <v>30</v>
      </c>
      <c r="E163" s="182">
        <f t="shared" ref="E163:F163" si="57">E164</f>
        <v>0</v>
      </c>
      <c r="F163" s="157">
        <f t="shared" si="57"/>
        <v>1950</v>
      </c>
      <c r="G163" s="106">
        <f t="shared" si="47"/>
        <v>1950</v>
      </c>
    </row>
    <row r="164" spans="1:7" ht="27" customHeight="1" x14ac:dyDescent="0.2">
      <c r="A164" s="10"/>
      <c r="B164" s="26"/>
      <c r="C164" s="19">
        <v>3299</v>
      </c>
      <c r="D164" s="24" t="s">
        <v>30</v>
      </c>
      <c r="E164" s="178">
        <v>0</v>
      </c>
      <c r="F164" s="153">
        <v>1950</v>
      </c>
      <c r="G164" s="106">
        <f t="shared" si="47"/>
        <v>1950</v>
      </c>
    </row>
    <row r="165" spans="1:7" ht="21.75" customHeight="1" x14ac:dyDescent="0.2">
      <c r="A165" s="47" t="s">
        <v>15</v>
      </c>
      <c r="B165" s="48" t="s">
        <v>184</v>
      </c>
      <c r="C165" s="86"/>
      <c r="D165" s="222" t="s">
        <v>185</v>
      </c>
      <c r="E165" s="223">
        <v>0</v>
      </c>
      <c r="F165" s="257">
        <f>F166</f>
        <v>5500</v>
      </c>
      <c r="G165" s="258">
        <f t="shared" ref="G165:G185" si="58">E165+F165</f>
        <v>5500</v>
      </c>
    </row>
    <row r="166" spans="1:7" ht="20.100000000000001" customHeight="1" x14ac:dyDescent="0.2">
      <c r="A166" s="18" t="s">
        <v>10</v>
      </c>
      <c r="B166" s="224" t="s">
        <v>186</v>
      </c>
      <c r="C166" s="14"/>
      <c r="D166" s="231" t="s">
        <v>187</v>
      </c>
      <c r="E166" s="225">
        <v>0</v>
      </c>
      <c r="F166" s="259">
        <f>F167+F182</f>
        <v>5500</v>
      </c>
      <c r="G166" s="260">
        <f t="shared" si="58"/>
        <v>5500</v>
      </c>
    </row>
    <row r="167" spans="1:7" ht="20.100000000000001" customHeight="1" x14ac:dyDescent="0.2">
      <c r="A167" s="10"/>
      <c r="B167" s="26"/>
      <c r="C167" s="14">
        <v>3</v>
      </c>
      <c r="D167" s="15" t="s">
        <v>24</v>
      </c>
      <c r="E167" s="227">
        <f>E171</f>
        <v>0</v>
      </c>
      <c r="F167" s="259">
        <f>F168+F171</f>
        <v>4400</v>
      </c>
      <c r="G167" s="260">
        <f t="shared" si="58"/>
        <v>4400</v>
      </c>
    </row>
    <row r="168" spans="1:7" ht="20.100000000000001" customHeight="1" x14ac:dyDescent="0.2">
      <c r="A168" s="10"/>
      <c r="B168" s="26"/>
      <c r="C168" s="14">
        <v>31</v>
      </c>
      <c r="D168" s="15" t="s">
        <v>189</v>
      </c>
      <c r="E168" s="227">
        <v>0</v>
      </c>
      <c r="F168" s="259">
        <f>F169</f>
        <v>550</v>
      </c>
      <c r="G168" s="260">
        <f t="shared" si="58"/>
        <v>550</v>
      </c>
    </row>
    <row r="169" spans="1:7" ht="20.100000000000001" customHeight="1" x14ac:dyDescent="0.2">
      <c r="A169" s="10"/>
      <c r="B169" s="26"/>
      <c r="C169" s="17">
        <v>312</v>
      </c>
      <c r="D169" s="12" t="s">
        <v>56</v>
      </c>
      <c r="E169" s="227">
        <v>0</v>
      </c>
      <c r="F169" s="259">
        <f>F170</f>
        <v>550</v>
      </c>
      <c r="G169" s="260">
        <f t="shared" si="58"/>
        <v>550</v>
      </c>
    </row>
    <row r="170" spans="1:7" ht="20.100000000000001" customHeight="1" x14ac:dyDescent="0.2">
      <c r="A170" s="10"/>
      <c r="B170" s="26"/>
      <c r="C170" s="19">
        <v>3121</v>
      </c>
      <c r="D170" s="55" t="s">
        <v>188</v>
      </c>
      <c r="E170" s="228">
        <v>0</v>
      </c>
      <c r="F170" s="259">
        <v>550</v>
      </c>
      <c r="G170" s="260">
        <f t="shared" si="58"/>
        <v>550</v>
      </c>
    </row>
    <row r="171" spans="1:7" ht="20.100000000000001" customHeight="1" x14ac:dyDescent="0.2">
      <c r="A171" s="10"/>
      <c r="B171" s="26"/>
      <c r="C171" s="14">
        <v>32</v>
      </c>
      <c r="D171" s="15" t="s">
        <v>25</v>
      </c>
      <c r="E171" s="227">
        <v>0</v>
      </c>
      <c r="F171" s="259">
        <f>F172+F174+F177+F180</f>
        <v>3850</v>
      </c>
      <c r="G171" s="260">
        <f t="shared" si="58"/>
        <v>3850</v>
      </c>
    </row>
    <row r="172" spans="1:7" ht="20.100000000000001" customHeight="1" x14ac:dyDescent="0.2">
      <c r="A172" s="65"/>
      <c r="B172" s="87"/>
      <c r="C172" s="14">
        <v>321</v>
      </c>
      <c r="D172" s="21" t="s">
        <v>26</v>
      </c>
      <c r="E172" s="228">
        <f>E173</f>
        <v>0</v>
      </c>
      <c r="F172" s="259">
        <f>F173</f>
        <v>0</v>
      </c>
      <c r="G172" s="260">
        <f t="shared" si="58"/>
        <v>0</v>
      </c>
    </row>
    <row r="173" spans="1:7" ht="20.100000000000001" customHeight="1" x14ac:dyDescent="0.2">
      <c r="A173" s="65"/>
      <c r="B173" s="26"/>
      <c r="C173" s="25">
        <v>3211</v>
      </c>
      <c r="D173" s="79" t="s">
        <v>106</v>
      </c>
      <c r="E173" s="226">
        <v>0</v>
      </c>
      <c r="F173" s="259">
        <v>0</v>
      </c>
      <c r="G173" s="260">
        <f t="shared" si="58"/>
        <v>0</v>
      </c>
    </row>
    <row r="174" spans="1:7" ht="20.100000000000001" customHeight="1" x14ac:dyDescent="0.2">
      <c r="A174" s="10"/>
      <c r="B174" s="26"/>
      <c r="C174" s="14">
        <v>322</v>
      </c>
      <c r="D174" s="69" t="s">
        <v>28</v>
      </c>
      <c r="E174" s="225">
        <v>0</v>
      </c>
      <c r="F174" s="259">
        <f t="shared" ref="F174" si="59">F175+F176</f>
        <v>2730</v>
      </c>
      <c r="G174" s="260">
        <f t="shared" si="58"/>
        <v>2730</v>
      </c>
    </row>
    <row r="175" spans="1:7" ht="20.100000000000001" customHeight="1" x14ac:dyDescent="0.2">
      <c r="A175" s="10"/>
      <c r="B175" s="26"/>
      <c r="C175" s="19">
        <v>3221</v>
      </c>
      <c r="D175" s="229" t="s">
        <v>65</v>
      </c>
      <c r="E175" s="226">
        <v>0</v>
      </c>
      <c r="F175" s="261">
        <v>2730</v>
      </c>
      <c r="G175" s="260">
        <f t="shared" si="58"/>
        <v>2730</v>
      </c>
    </row>
    <row r="176" spans="1:7" ht="20.100000000000001" customHeight="1" x14ac:dyDescent="0.2">
      <c r="A176" s="10"/>
      <c r="B176" s="26"/>
      <c r="C176" s="19">
        <v>3225</v>
      </c>
      <c r="D176" s="89" t="s">
        <v>66</v>
      </c>
      <c r="E176" s="226">
        <v>0</v>
      </c>
      <c r="F176" s="261">
        <v>0</v>
      </c>
      <c r="G176" s="260">
        <f t="shared" si="58"/>
        <v>0</v>
      </c>
    </row>
    <row r="177" spans="1:7" ht="20.100000000000001" customHeight="1" x14ac:dyDescent="0.2">
      <c r="A177" s="10"/>
      <c r="B177" s="26"/>
      <c r="C177" s="14">
        <v>323</v>
      </c>
      <c r="D177" s="69" t="s">
        <v>29</v>
      </c>
      <c r="E177" s="225">
        <f>E178</f>
        <v>0</v>
      </c>
      <c r="F177" s="259">
        <f>F178+F179</f>
        <v>900</v>
      </c>
      <c r="G177" s="260">
        <f t="shared" si="58"/>
        <v>900</v>
      </c>
    </row>
    <row r="178" spans="1:7" ht="20.100000000000001" customHeight="1" x14ac:dyDescent="0.2">
      <c r="A178" s="10"/>
      <c r="B178" s="26"/>
      <c r="C178" s="19">
        <v>3233</v>
      </c>
      <c r="D178" s="46" t="s">
        <v>70</v>
      </c>
      <c r="E178" s="226">
        <v>0</v>
      </c>
      <c r="F178" s="261">
        <v>350</v>
      </c>
      <c r="G178" s="260">
        <f t="shared" si="58"/>
        <v>350</v>
      </c>
    </row>
    <row r="179" spans="1:7" ht="20.100000000000001" customHeight="1" x14ac:dyDescent="0.2">
      <c r="A179" s="10"/>
      <c r="B179" s="26"/>
      <c r="C179" s="19">
        <v>3239</v>
      </c>
      <c r="D179" s="46" t="s">
        <v>72</v>
      </c>
      <c r="E179" s="226">
        <v>0</v>
      </c>
      <c r="F179" s="261">
        <v>550</v>
      </c>
      <c r="G179" s="260">
        <f t="shared" si="58"/>
        <v>550</v>
      </c>
    </row>
    <row r="180" spans="1:7" ht="20.100000000000001" customHeight="1" x14ac:dyDescent="0.2">
      <c r="A180" s="10"/>
      <c r="B180" s="26"/>
      <c r="C180" s="14">
        <v>329</v>
      </c>
      <c r="D180" s="69" t="s">
        <v>30</v>
      </c>
      <c r="E180" s="225">
        <v>0</v>
      </c>
      <c r="F180" s="259">
        <f t="shared" ref="F180" si="60">F181</f>
        <v>220</v>
      </c>
      <c r="G180" s="260">
        <f t="shared" si="58"/>
        <v>220</v>
      </c>
    </row>
    <row r="181" spans="1:7" ht="20.100000000000001" customHeight="1" x14ac:dyDescent="0.2">
      <c r="A181" s="10"/>
      <c r="B181" s="26"/>
      <c r="C181" s="19">
        <v>3299</v>
      </c>
      <c r="D181" s="56" t="s">
        <v>30</v>
      </c>
      <c r="E181" s="226">
        <v>0</v>
      </c>
      <c r="F181" s="261">
        <v>220</v>
      </c>
      <c r="G181" s="260">
        <f t="shared" si="58"/>
        <v>220</v>
      </c>
    </row>
    <row r="182" spans="1:7" ht="25.5" customHeight="1" x14ac:dyDescent="0.2">
      <c r="A182" s="10"/>
      <c r="B182" s="10"/>
      <c r="C182" s="17">
        <v>4</v>
      </c>
      <c r="D182" s="15" t="s">
        <v>36</v>
      </c>
      <c r="E182" s="226">
        <v>0</v>
      </c>
      <c r="F182" s="261">
        <f>F183</f>
        <v>1100</v>
      </c>
      <c r="G182" s="260">
        <f t="shared" si="58"/>
        <v>1100</v>
      </c>
    </row>
    <row r="183" spans="1:7" ht="20.100000000000001" customHeight="1" x14ac:dyDescent="0.2">
      <c r="A183" s="10"/>
      <c r="B183" s="10"/>
      <c r="C183" s="17">
        <v>42</v>
      </c>
      <c r="D183" s="15" t="s">
        <v>37</v>
      </c>
      <c r="E183" s="226">
        <v>0</v>
      </c>
      <c r="F183" s="261">
        <f>F184</f>
        <v>1100</v>
      </c>
      <c r="G183" s="260">
        <f t="shared" si="58"/>
        <v>1100</v>
      </c>
    </row>
    <row r="184" spans="1:7" ht="20.100000000000001" customHeight="1" x14ac:dyDescent="0.2">
      <c r="A184" s="10"/>
      <c r="B184" s="26"/>
      <c r="C184" s="14">
        <v>422</v>
      </c>
      <c r="D184" s="15" t="s">
        <v>35</v>
      </c>
      <c r="E184" s="226">
        <v>0</v>
      </c>
      <c r="F184" s="261">
        <f>F185</f>
        <v>1100</v>
      </c>
      <c r="G184" s="260">
        <f t="shared" si="58"/>
        <v>1100</v>
      </c>
    </row>
    <row r="185" spans="1:7" ht="20.100000000000001" customHeight="1" x14ac:dyDescent="0.2">
      <c r="A185" s="67"/>
      <c r="B185" s="88"/>
      <c r="C185" s="68">
        <v>4221</v>
      </c>
      <c r="D185" s="70" t="s">
        <v>81</v>
      </c>
      <c r="E185" s="226">
        <v>0</v>
      </c>
      <c r="F185" s="261">
        <v>1100</v>
      </c>
      <c r="G185" s="260">
        <f t="shared" si="58"/>
        <v>1100</v>
      </c>
    </row>
    <row r="186" spans="1:7" ht="20.100000000000001" customHeight="1" x14ac:dyDescent="0.2">
      <c r="A186" s="47" t="s">
        <v>15</v>
      </c>
      <c r="B186" s="48">
        <v>230163</v>
      </c>
      <c r="C186" s="49"/>
      <c r="D186" s="50" t="s">
        <v>141</v>
      </c>
      <c r="E186" s="105">
        <f t="shared" ref="E186:F186" si="61">E188</f>
        <v>6000</v>
      </c>
      <c r="F186" s="105">
        <f t="shared" si="61"/>
        <v>12870</v>
      </c>
      <c r="G186" s="185">
        <f t="shared" si="47"/>
        <v>6870</v>
      </c>
    </row>
    <row r="187" spans="1:7" ht="20.100000000000001" customHeight="1" x14ac:dyDescent="0.2">
      <c r="A187" s="92" t="s">
        <v>10</v>
      </c>
      <c r="B187" s="202">
        <v>32400</v>
      </c>
      <c r="C187" s="174"/>
      <c r="D187" s="203" t="s">
        <v>105</v>
      </c>
      <c r="E187" s="103">
        <f t="shared" ref="E187:F187" si="62">E188</f>
        <v>6000</v>
      </c>
      <c r="F187" s="151">
        <f t="shared" si="62"/>
        <v>12870</v>
      </c>
      <c r="G187" s="106">
        <f t="shared" si="47"/>
        <v>6870</v>
      </c>
    </row>
    <row r="188" spans="1:7" ht="20.100000000000001" customHeight="1" x14ac:dyDescent="0.2">
      <c r="A188" s="13"/>
      <c r="B188" s="10"/>
      <c r="C188" s="14">
        <v>3</v>
      </c>
      <c r="D188" s="15" t="s">
        <v>24</v>
      </c>
      <c r="E188" s="182">
        <f t="shared" ref="E188:F188" si="63">E189</f>
        <v>6000</v>
      </c>
      <c r="F188" s="157">
        <f t="shared" si="63"/>
        <v>12870</v>
      </c>
      <c r="G188" s="106">
        <f t="shared" si="47"/>
        <v>6870</v>
      </c>
    </row>
    <row r="189" spans="1:7" ht="20.100000000000001" customHeight="1" x14ac:dyDescent="0.2">
      <c r="A189" s="13"/>
      <c r="B189" s="10"/>
      <c r="C189" s="14">
        <v>32</v>
      </c>
      <c r="D189" s="15" t="s">
        <v>25</v>
      </c>
      <c r="E189" s="182">
        <v>6000</v>
      </c>
      <c r="F189" s="157">
        <f>F190</f>
        <v>12870</v>
      </c>
      <c r="G189" s="106">
        <f t="shared" si="47"/>
        <v>6870</v>
      </c>
    </row>
    <row r="190" spans="1:7" ht="20.100000000000001" customHeight="1" x14ac:dyDescent="0.2">
      <c r="A190" s="10"/>
      <c r="B190" s="26"/>
      <c r="C190" s="14">
        <v>323</v>
      </c>
      <c r="D190" s="23" t="s">
        <v>29</v>
      </c>
      <c r="E190" s="182">
        <f t="shared" ref="E190:F190" si="64">E191</f>
        <v>6000</v>
      </c>
      <c r="F190" s="157">
        <f t="shared" si="64"/>
        <v>12870</v>
      </c>
      <c r="G190" s="106">
        <f t="shared" si="47"/>
        <v>6870</v>
      </c>
    </row>
    <row r="191" spans="1:7" ht="20.100000000000001" customHeight="1" x14ac:dyDescent="0.2">
      <c r="A191" s="10"/>
      <c r="B191" s="26"/>
      <c r="C191" s="19">
        <v>3239</v>
      </c>
      <c r="D191" s="46" t="s">
        <v>72</v>
      </c>
      <c r="E191" s="178">
        <v>6000</v>
      </c>
      <c r="F191" s="153">
        <v>12870</v>
      </c>
      <c r="G191" s="106">
        <f t="shared" si="47"/>
        <v>6870</v>
      </c>
    </row>
    <row r="192" spans="1:7" ht="20.100000000000001" customHeight="1" x14ac:dyDescent="0.2">
      <c r="A192" s="47" t="s">
        <v>15</v>
      </c>
      <c r="B192" s="48" t="s">
        <v>50</v>
      </c>
      <c r="C192" s="49"/>
      <c r="D192" s="50" t="s">
        <v>49</v>
      </c>
      <c r="E192" s="102">
        <f t="shared" ref="E192:F192" si="65">E193</f>
        <v>1600</v>
      </c>
      <c r="F192" s="104">
        <f t="shared" si="65"/>
        <v>1600</v>
      </c>
      <c r="G192" s="185">
        <f t="shared" si="47"/>
        <v>0</v>
      </c>
    </row>
    <row r="193" spans="1:7" ht="20.100000000000001" customHeight="1" x14ac:dyDescent="0.2">
      <c r="A193" s="246" t="s">
        <v>10</v>
      </c>
      <c r="B193" s="247">
        <v>11001</v>
      </c>
      <c r="C193" s="248"/>
      <c r="D193" s="235" t="s">
        <v>85</v>
      </c>
      <c r="E193" s="103">
        <f>E194+E206</f>
        <v>1600</v>
      </c>
      <c r="F193" s="151">
        <f>F194+F206</f>
        <v>1600</v>
      </c>
      <c r="G193" s="106">
        <f t="shared" si="47"/>
        <v>0</v>
      </c>
    </row>
    <row r="194" spans="1:7" ht="20.100000000000001" customHeight="1" x14ac:dyDescent="0.2">
      <c r="A194" s="10"/>
      <c r="B194" s="26"/>
      <c r="C194" s="20">
        <v>3</v>
      </c>
      <c r="D194" s="21" t="s">
        <v>24</v>
      </c>
      <c r="E194" s="103">
        <f t="shared" ref="E194:F194" si="66">E195</f>
        <v>1520.01</v>
      </c>
      <c r="F194" s="151">
        <f t="shared" si="66"/>
        <v>1350</v>
      </c>
      <c r="G194" s="106">
        <f t="shared" si="47"/>
        <v>-170.01</v>
      </c>
    </row>
    <row r="195" spans="1:7" ht="20.100000000000001" customHeight="1" x14ac:dyDescent="0.2">
      <c r="A195" s="10"/>
      <c r="B195" s="10"/>
      <c r="C195" s="20">
        <v>32</v>
      </c>
      <c r="D195" s="21" t="s">
        <v>25</v>
      </c>
      <c r="E195" s="103">
        <f>E196+E198+E200+E204</f>
        <v>1520.01</v>
      </c>
      <c r="F195" s="151">
        <f>F196+F198+F200+F204</f>
        <v>1350</v>
      </c>
      <c r="G195" s="106">
        <f t="shared" si="47"/>
        <v>-170.01</v>
      </c>
    </row>
    <row r="196" spans="1:7" ht="20.100000000000001" customHeight="1" x14ac:dyDescent="0.2">
      <c r="A196" s="10"/>
      <c r="B196" s="10"/>
      <c r="C196" s="14">
        <v>321</v>
      </c>
      <c r="D196" s="21" t="s">
        <v>26</v>
      </c>
      <c r="E196" s="103">
        <f t="shared" ref="E196:F196" si="67">E197</f>
        <v>100</v>
      </c>
      <c r="F196" s="151">
        <f t="shared" si="67"/>
        <v>150</v>
      </c>
      <c r="G196" s="106">
        <f t="shared" si="47"/>
        <v>50</v>
      </c>
    </row>
    <row r="197" spans="1:7" ht="20.100000000000001" customHeight="1" x14ac:dyDescent="0.2">
      <c r="A197" s="10"/>
      <c r="B197" s="10"/>
      <c r="C197" s="11">
        <v>3214</v>
      </c>
      <c r="D197" s="79" t="s">
        <v>107</v>
      </c>
      <c r="E197" s="178">
        <v>100</v>
      </c>
      <c r="F197" s="153">
        <v>150</v>
      </c>
      <c r="G197" s="106">
        <f t="shared" si="47"/>
        <v>50</v>
      </c>
    </row>
    <row r="198" spans="1:7" ht="20.100000000000001" customHeight="1" x14ac:dyDescent="0.2">
      <c r="A198" s="10"/>
      <c r="B198" s="10"/>
      <c r="C198" s="14">
        <v>322</v>
      </c>
      <c r="D198" s="69" t="s">
        <v>28</v>
      </c>
      <c r="E198" s="103">
        <f t="shared" ref="E198:F198" si="68">E199</f>
        <v>600</v>
      </c>
      <c r="F198" s="151">
        <f t="shared" si="68"/>
        <v>100</v>
      </c>
      <c r="G198" s="106">
        <f t="shared" si="47"/>
        <v>-500</v>
      </c>
    </row>
    <row r="199" spans="1:7" ht="21" customHeight="1" x14ac:dyDescent="0.2">
      <c r="A199" s="10"/>
      <c r="B199" s="10"/>
      <c r="C199" s="19">
        <v>3221</v>
      </c>
      <c r="D199" s="79" t="s">
        <v>137</v>
      </c>
      <c r="E199" s="178">
        <v>600</v>
      </c>
      <c r="F199" s="153">
        <v>100</v>
      </c>
      <c r="G199" s="106">
        <f t="shared" si="47"/>
        <v>-500</v>
      </c>
    </row>
    <row r="200" spans="1:7" ht="20.100000000000001" customHeight="1" x14ac:dyDescent="0.2">
      <c r="A200" s="10"/>
      <c r="B200" s="10"/>
      <c r="C200" s="14">
        <v>323</v>
      </c>
      <c r="D200" s="69" t="s">
        <v>29</v>
      </c>
      <c r="E200" s="103">
        <f t="shared" ref="E200:F200" si="69">E201+E202+E203</f>
        <v>650</v>
      </c>
      <c r="F200" s="151">
        <f t="shared" si="69"/>
        <v>1000</v>
      </c>
      <c r="G200" s="106">
        <f t="shared" si="47"/>
        <v>350</v>
      </c>
    </row>
    <row r="201" spans="1:7" ht="20.100000000000001" customHeight="1" x14ac:dyDescent="0.2">
      <c r="A201" s="10"/>
      <c r="B201" s="10"/>
      <c r="C201" s="19">
        <v>3233</v>
      </c>
      <c r="D201" s="46" t="s">
        <v>108</v>
      </c>
      <c r="E201" s="178">
        <v>335</v>
      </c>
      <c r="F201" s="153">
        <v>300</v>
      </c>
      <c r="G201" s="106">
        <f t="shared" si="47"/>
        <v>-35</v>
      </c>
    </row>
    <row r="202" spans="1:7" ht="20.100000000000001" customHeight="1" x14ac:dyDescent="0.2">
      <c r="A202" s="10"/>
      <c r="B202" s="10"/>
      <c r="C202" s="19">
        <v>3237</v>
      </c>
      <c r="D202" s="46" t="s">
        <v>80</v>
      </c>
      <c r="E202" s="178">
        <v>0</v>
      </c>
      <c r="F202" s="153">
        <v>0</v>
      </c>
      <c r="G202" s="106">
        <f t="shared" si="47"/>
        <v>0</v>
      </c>
    </row>
    <row r="203" spans="1:7" ht="24" customHeight="1" x14ac:dyDescent="0.2">
      <c r="A203" s="10"/>
      <c r="B203" s="10"/>
      <c r="C203" s="19">
        <v>3239</v>
      </c>
      <c r="D203" s="46" t="s">
        <v>136</v>
      </c>
      <c r="E203" s="178">
        <v>315</v>
      </c>
      <c r="F203" s="153">
        <v>700</v>
      </c>
      <c r="G203" s="106">
        <f t="shared" si="47"/>
        <v>385</v>
      </c>
    </row>
    <row r="204" spans="1:7" ht="24" customHeight="1" x14ac:dyDescent="0.2">
      <c r="A204" s="10"/>
      <c r="B204" s="10"/>
      <c r="C204" s="14">
        <v>329</v>
      </c>
      <c r="D204" s="69" t="s">
        <v>30</v>
      </c>
      <c r="E204" s="103">
        <f t="shared" ref="E204:F204" si="70">E205</f>
        <v>170.01</v>
      </c>
      <c r="F204" s="151">
        <f t="shared" si="70"/>
        <v>100</v>
      </c>
      <c r="G204" s="106">
        <f t="shared" si="47"/>
        <v>-70.009999999999991</v>
      </c>
    </row>
    <row r="205" spans="1:7" ht="24" customHeight="1" x14ac:dyDescent="0.2">
      <c r="A205" s="10"/>
      <c r="B205" s="10"/>
      <c r="C205" s="19">
        <v>3299</v>
      </c>
      <c r="D205" s="56" t="s">
        <v>30</v>
      </c>
      <c r="E205" s="178">
        <v>170.01</v>
      </c>
      <c r="F205" s="153">
        <v>100</v>
      </c>
      <c r="G205" s="106">
        <f t="shared" si="47"/>
        <v>-70.009999999999991</v>
      </c>
    </row>
    <row r="206" spans="1:7" ht="26.25" customHeight="1" x14ac:dyDescent="0.2">
      <c r="A206" s="10"/>
      <c r="B206" s="10"/>
      <c r="C206" s="17">
        <v>4</v>
      </c>
      <c r="D206" s="15" t="s">
        <v>36</v>
      </c>
      <c r="E206" s="103">
        <f t="shared" ref="E206:F208" si="71">E207</f>
        <v>79.989999999999995</v>
      </c>
      <c r="F206" s="151">
        <f t="shared" si="71"/>
        <v>250</v>
      </c>
      <c r="G206" s="106">
        <f t="shared" si="47"/>
        <v>170.01</v>
      </c>
    </row>
    <row r="207" spans="1:7" ht="26.25" customHeight="1" x14ac:dyDescent="0.2">
      <c r="A207" s="10"/>
      <c r="B207" s="10"/>
      <c r="C207" s="17">
        <v>42</v>
      </c>
      <c r="D207" s="15" t="s">
        <v>37</v>
      </c>
      <c r="E207" s="103">
        <f t="shared" si="71"/>
        <v>79.989999999999995</v>
      </c>
      <c r="F207" s="151">
        <f t="shared" si="71"/>
        <v>250</v>
      </c>
      <c r="G207" s="106">
        <f t="shared" si="47"/>
        <v>170.01</v>
      </c>
    </row>
    <row r="208" spans="1:7" ht="21" customHeight="1" x14ac:dyDescent="0.2">
      <c r="A208" s="10"/>
      <c r="B208" s="26"/>
      <c r="C208" s="14">
        <v>422</v>
      </c>
      <c r="D208" s="15" t="s">
        <v>35</v>
      </c>
      <c r="E208" s="103">
        <f t="shared" si="71"/>
        <v>79.989999999999995</v>
      </c>
      <c r="F208" s="151">
        <f t="shared" si="71"/>
        <v>250</v>
      </c>
      <c r="G208" s="106">
        <f t="shared" si="47"/>
        <v>170.01</v>
      </c>
    </row>
    <row r="209" spans="1:7" ht="24.75" customHeight="1" x14ac:dyDescent="0.2">
      <c r="A209" s="67"/>
      <c r="B209" s="88"/>
      <c r="C209" s="68">
        <v>4221</v>
      </c>
      <c r="D209" s="70" t="s">
        <v>81</v>
      </c>
      <c r="E209" s="178">
        <v>79.989999999999995</v>
      </c>
      <c r="F209" s="153">
        <v>250</v>
      </c>
      <c r="G209" s="106">
        <f t="shared" si="47"/>
        <v>170.01</v>
      </c>
    </row>
    <row r="210" spans="1:7" ht="21" customHeight="1" x14ac:dyDescent="0.2">
      <c r="A210" s="40" t="s">
        <v>4</v>
      </c>
      <c r="B210" s="41">
        <v>2302</v>
      </c>
      <c r="C210" s="42"/>
      <c r="D210" s="43" t="s">
        <v>127</v>
      </c>
      <c r="E210" s="107">
        <f>E211+E217+E224</f>
        <v>1137.28</v>
      </c>
      <c r="F210" s="107">
        <f>F211+F217+F224</f>
        <v>1137.28</v>
      </c>
      <c r="G210" s="188">
        <f t="shared" si="47"/>
        <v>0</v>
      </c>
    </row>
    <row r="211" spans="1:7" ht="27.75" customHeight="1" x14ac:dyDescent="0.2">
      <c r="A211" s="47" t="s">
        <v>15</v>
      </c>
      <c r="B211" s="51" t="s">
        <v>128</v>
      </c>
      <c r="C211" s="53"/>
      <c r="D211" s="50" t="s">
        <v>129</v>
      </c>
      <c r="E211" s="108">
        <f t="shared" ref="E211:F211" si="72">E213</f>
        <v>553.04</v>
      </c>
      <c r="F211" s="108">
        <f t="shared" si="72"/>
        <v>553.04</v>
      </c>
      <c r="G211" s="185">
        <f t="shared" si="47"/>
        <v>0</v>
      </c>
    </row>
    <row r="212" spans="1:7" ht="21" customHeight="1" x14ac:dyDescent="0.2">
      <c r="A212" s="18"/>
      <c r="B212" s="18">
        <v>53102</v>
      </c>
      <c r="C212" s="14"/>
      <c r="D212" s="15" t="s">
        <v>130</v>
      </c>
      <c r="E212" s="103">
        <f t="shared" ref="E212:F214" si="73">E213</f>
        <v>553.04</v>
      </c>
      <c r="F212" s="151">
        <f t="shared" si="73"/>
        <v>553.04</v>
      </c>
      <c r="G212" s="106">
        <f t="shared" si="47"/>
        <v>0</v>
      </c>
    </row>
    <row r="213" spans="1:7" ht="23.25" customHeight="1" x14ac:dyDescent="0.2">
      <c r="A213" s="64"/>
      <c r="B213" s="95"/>
      <c r="C213" s="14">
        <v>3</v>
      </c>
      <c r="D213" s="15" t="s">
        <v>24</v>
      </c>
      <c r="E213" s="103">
        <f t="shared" si="73"/>
        <v>553.04</v>
      </c>
      <c r="F213" s="151">
        <f t="shared" si="73"/>
        <v>553.04</v>
      </c>
      <c r="G213" s="106">
        <f t="shared" ref="G213:G299" si="74">F213-E213</f>
        <v>0</v>
      </c>
    </row>
    <row r="214" spans="1:7" ht="23.25" customHeight="1" x14ac:dyDescent="0.2">
      <c r="A214" s="64"/>
      <c r="B214" s="95"/>
      <c r="C214" s="14">
        <v>38</v>
      </c>
      <c r="D214" s="15" t="s">
        <v>131</v>
      </c>
      <c r="E214" s="103">
        <f t="shared" si="73"/>
        <v>553.04</v>
      </c>
      <c r="F214" s="151">
        <f t="shared" si="73"/>
        <v>553.04</v>
      </c>
      <c r="G214" s="106">
        <f t="shared" si="74"/>
        <v>0</v>
      </c>
    </row>
    <row r="215" spans="1:7" ht="24" customHeight="1" x14ac:dyDescent="0.2">
      <c r="A215" s="64"/>
      <c r="B215" s="95"/>
      <c r="C215" s="14">
        <v>381</v>
      </c>
      <c r="D215" s="15" t="s">
        <v>101</v>
      </c>
      <c r="E215" s="103">
        <f t="shared" ref="E215:F215" si="75">E216</f>
        <v>553.04</v>
      </c>
      <c r="F215" s="151">
        <f t="shared" si="75"/>
        <v>553.04</v>
      </c>
      <c r="G215" s="106">
        <f t="shared" si="74"/>
        <v>0</v>
      </c>
    </row>
    <row r="216" spans="1:7" ht="24" customHeight="1" x14ac:dyDescent="0.2">
      <c r="A216" s="64"/>
      <c r="B216" s="95"/>
      <c r="C216" s="54">
        <v>3812</v>
      </c>
      <c r="D216" s="24" t="s">
        <v>132</v>
      </c>
      <c r="E216" s="199">
        <v>553.04</v>
      </c>
      <c r="F216" s="156">
        <v>553.04</v>
      </c>
      <c r="G216" s="106">
        <f t="shared" si="74"/>
        <v>0</v>
      </c>
    </row>
    <row r="217" spans="1:7" ht="24" customHeight="1" x14ac:dyDescent="0.2">
      <c r="A217" s="47" t="s">
        <v>15</v>
      </c>
      <c r="B217" s="51" t="s">
        <v>175</v>
      </c>
      <c r="C217" s="53"/>
      <c r="D217" s="50" t="s">
        <v>176</v>
      </c>
      <c r="E217" s="108">
        <f t="shared" ref="E217:F217" si="76">E219</f>
        <v>0</v>
      </c>
      <c r="F217" s="108">
        <f t="shared" si="76"/>
        <v>0</v>
      </c>
      <c r="G217" s="185">
        <f t="shared" si="74"/>
        <v>0</v>
      </c>
    </row>
    <row r="218" spans="1:7" ht="24" customHeight="1" x14ac:dyDescent="0.2">
      <c r="A218" s="236"/>
      <c r="B218" s="236">
        <v>11001</v>
      </c>
      <c r="C218" s="239"/>
      <c r="D218" s="235" t="s">
        <v>85</v>
      </c>
      <c r="E218" s="103">
        <f t="shared" ref="E218:F221" si="77">E219</f>
        <v>0</v>
      </c>
      <c r="F218" s="151">
        <f t="shared" si="77"/>
        <v>0</v>
      </c>
      <c r="G218" s="106">
        <f t="shared" si="74"/>
        <v>0</v>
      </c>
    </row>
    <row r="219" spans="1:7" ht="24" customHeight="1" x14ac:dyDescent="0.2">
      <c r="A219" s="64"/>
      <c r="B219" s="95"/>
      <c r="C219" s="14">
        <v>3</v>
      </c>
      <c r="D219" s="15" t="s">
        <v>24</v>
      </c>
      <c r="E219" s="103">
        <f t="shared" si="77"/>
        <v>0</v>
      </c>
      <c r="F219" s="151">
        <f t="shared" si="77"/>
        <v>0</v>
      </c>
      <c r="G219" s="106">
        <f t="shared" ref="G219:G230" si="78">F219-E219</f>
        <v>0</v>
      </c>
    </row>
    <row r="220" spans="1:7" ht="24" customHeight="1" x14ac:dyDescent="0.2">
      <c r="A220" s="64"/>
      <c r="B220" s="95"/>
      <c r="C220" s="14">
        <v>32</v>
      </c>
      <c r="D220" s="15" t="s">
        <v>25</v>
      </c>
      <c r="E220" s="103">
        <f t="shared" si="77"/>
        <v>0</v>
      </c>
      <c r="F220" s="151">
        <f t="shared" si="77"/>
        <v>0</v>
      </c>
      <c r="G220" s="106">
        <f t="shared" si="78"/>
        <v>0</v>
      </c>
    </row>
    <row r="221" spans="1:7" ht="23.25" customHeight="1" x14ac:dyDescent="0.2">
      <c r="A221" s="64"/>
      <c r="B221" s="95"/>
      <c r="C221" s="14">
        <v>323</v>
      </c>
      <c r="D221" s="23" t="s">
        <v>29</v>
      </c>
      <c r="E221" s="103">
        <f t="shared" si="77"/>
        <v>0</v>
      </c>
      <c r="F221" s="151">
        <f t="shared" si="77"/>
        <v>0</v>
      </c>
      <c r="G221" s="106">
        <f t="shared" si="78"/>
        <v>0</v>
      </c>
    </row>
    <row r="222" spans="1:7" ht="23.25" customHeight="1" x14ac:dyDescent="0.2">
      <c r="A222" s="64"/>
      <c r="B222" s="95"/>
      <c r="C222" s="19">
        <v>3239</v>
      </c>
      <c r="D222" s="46" t="s">
        <v>72</v>
      </c>
      <c r="E222" s="199">
        <v>0</v>
      </c>
      <c r="F222" s="156">
        <v>0</v>
      </c>
      <c r="G222" s="106">
        <f t="shared" si="78"/>
        <v>0</v>
      </c>
    </row>
    <row r="223" spans="1:7" ht="23.25" customHeight="1" x14ac:dyDescent="0.2">
      <c r="A223" s="64"/>
      <c r="B223" s="95"/>
      <c r="C223" s="19">
        <v>3299</v>
      </c>
      <c r="D223" s="24" t="s">
        <v>30</v>
      </c>
      <c r="E223" s="178">
        <v>0</v>
      </c>
      <c r="F223" s="153">
        <v>0</v>
      </c>
      <c r="G223" s="106">
        <f t="shared" ref="G223:G229" si="79">F223-E223</f>
        <v>0</v>
      </c>
    </row>
    <row r="224" spans="1:7" ht="23.25" customHeight="1" x14ac:dyDescent="0.2">
      <c r="A224" s="47" t="s">
        <v>15</v>
      </c>
      <c r="B224" s="51">
        <v>230219</v>
      </c>
      <c r="C224" s="53"/>
      <c r="D224" s="50" t="s">
        <v>190</v>
      </c>
      <c r="E224" s="108">
        <f t="shared" ref="E224:F224" si="80">E226</f>
        <v>584.24</v>
      </c>
      <c r="F224" s="108">
        <f t="shared" si="80"/>
        <v>584.24</v>
      </c>
      <c r="G224" s="185">
        <f t="shared" si="79"/>
        <v>0</v>
      </c>
    </row>
    <row r="225" spans="1:7" ht="23.25" customHeight="1" x14ac:dyDescent="0.2">
      <c r="A225" s="236"/>
      <c r="B225" s="236">
        <v>11001</v>
      </c>
      <c r="C225" s="239"/>
      <c r="D225" s="235" t="s">
        <v>85</v>
      </c>
      <c r="E225" s="103">
        <f t="shared" ref="E225:F228" si="81">E226</f>
        <v>584.24</v>
      </c>
      <c r="F225" s="151">
        <f t="shared" si="81"/>
        <v>584.24</v>
      </c>
      <c r="G225" s="106">
        <f t="shared" si="79"/>
        <v>0</v>
      </c>
    </row>
    <row r="226" spans="1:7" ht="23.25" customHeight="1" x14ac:dyDescent="0.2">
      <c r="A226" s="64"/>
      <c r="B226" s="95"/>
      <c r="C226" s="14">
        <v>3</v>
      </c>
      <c r="D226" s="15" t="s">
        <v>24</v>
      </c>
      <c r="E226" s="103">
        <f t="shared" si="81"/>
        <v>584.24</v>
      </c>
      <c r="F226" s="151">
        <f t="shared" si="81"/>
        <v>584.24</v>
      </c>
      <c r="G226" s="106">
        <f t="shared" si="79"/>
        <v>0</v>
      </c>
    </row>
    <row r="227" spans="1:7" ht="23.25" customHeight="1" x14ac:dyDescent="0.2">
      <c r="A227" s="64"/>
      <c r="B227" s="95"/>
      <c r="C227" s="166">
        <v>32</v>
      </c>
      <c r="D227" s="162" t="s">
        <v>25</v>
      </c>
      <c r="E227" s="103">
        <f t="shared" si="81"/>
        <v>584.24</v>
      </c>
      <c r="F227" s="151">
        <f t="shared" si="81"/>
        <v>584.24</v>
      </c>
      <c r="G227" s="106">
        <f t="shared" si="79"/>
        <v>0</v>
      </c>
    </row>
    <row r="228" spans="1:7" ht="23.25" customHeight="1" x14ac:dyDescent="0.2">
      <c r="A228" s="64"/>
      <c r="B228" s="95"/>
      <c r="C228" s="20">
        <v>323</v>
      </c>
      <c r="D228" s="22" t="s">
        <v>29</v>
      </c>
      <c r="E228" s="103">
        <f t="shared" si="81"/>
        <v>584.24</v>
      </c>
      <c r="F228" s="151">
        <f t="shared" si="81"/>
        <v>584.24</v>
      </c>
      <c r="G228" s="106">
        <f t="shared" si="79"/>
        <v>0</v>
      </c>
    </row>
    <row r="229" spans="1:7" ht="23.25" customHeight="1" x14ac:dyDescent="0.2">
      <c r="A229" s="64"/>
      <c r="B229" s="95"/>
      <c r="C229" s="54">
        <v>3237</v>
      </c>
      <c r="D229" s="46" t="s">
        <v>80</v>
      </c>
      <c r="E229" s="199">
        <v>584.24</v>
      </c>
      <c r="F229" s="156">
        <v>584.24</v>
      </c>
      <c r="G229" s="106">
        <f t="shared" si="79"/>
        <v>0</v>
      </c>
    </row>
    <row r="230" spans="1:7" ht="23.25" customHeight="1" x14ac:dyDescent="0.2">
      <c r="A230" s="40" t="s">
        <v>4</v>
      </c>
      <c r="B230" s="41">
        <v>2402</v>
      </c>
      <c r="C230" s="42"/>
      <c r="D230" s="158" t="s">
        <v>154</v>
      </c>
      <c r="E230" s="104">
        <f>E231</f>
        <v>10000</v>
      </c>
      <c r="F230" s="104">
        <f>F231</f>
        <v>10000</v>
      </c>
      <c r="G230" s="188">
        <f t="shared" si="78"/>
        <v>0</v>
      </c>
    </row>
    <row r="231" spans="1:7" ht="23.25" customHeight="1" x14ac:dyDescent="0.2">
      <c r="A231" s="47" t="s">
        <v>7</v>
      </c>
      <c r="B231" s="51" t="s">
        <v>155</v>
      </c>
      <c r="C231" s="53"/>
      <c r="D231" s="50" t="s">
        <v>154</v>
      </c>
      <c r="E231" s="102">
        <f t="shared" ref="E231:F233" si="82">E232</f>
        <v>10000</v>
      </c>
      <c r="F231" s="102">
        <f t="shared" si="82"/>
        <v>10000</v>
      </c>
      <c r="G231" s="185">
        <f t="shared" si="74"/>
        <v>0</v>
      </c>
    </row>
    <row r="232" spans="1:7" ht="23.25" customHeight="1" x14ac:dyDescent="0.2">
      <c r="A232" s="159" t="s">
        <v>6</v>
      </c>
      <c r="B232" s="160">
        <v>48007</v>
      </c>
      <c r="C232" s="161"/>
      <c r="D232" s="162" t="s">
        <v>12</v>
      </c>
      <c r="E232" s="196">
        <f t="shared" si="82"/>
        <v>10000</v>
      </c>
      <c r="F232" s="152">
        <f t="shared" si="82"/>
        <v>10000</v>
      </c>
      <c r="G232" s="106">
        <f t="shared" si="74"/>
        <v>0</v>
      </c>
    </row>
    <row r="233" spans="1:7" ht="23.25" customHeight="1" x14ac:dyDescent="0.2">
      <c r="A233" s="159"/>
      <c r="B233" s="160"/>
      <c r="C233" s="166">
        <v>3</v>
      </c>
      <c r="D233" s="162" t="s">
        <v>24</v>
      </c>
      <c r="E233" s="196">
        <f t="shared" si="82"/>
        <v>10000</v>
      </c>
      <c r="F233" s="152">
        <f t="shared" si="82"/>
        <v>10000</v>
      </c>
      <c r="G233" s="106">
        <f t="shared" si="74"/>
        <v>0</v>
      </c>
    </row>
    <row r="234" spans="1:7" ht="23.25" customHeight="1" x14ac:dyDescent="0.2">
      <c r="A234" s="159"/>
      <c r="B234" s="160"/>
      <c r="C234" s="166">
        <v>32</v>
      </c>
      <c r="D234" s="162" t="s">
        <v>25</v>
      </c>
      <c r="E234" s="196">
        <f t="shared" ref="E234:F235" si="83">E235</f>
        <v>10000</v>
      </c>
      <c r="F234" s="152">
        <f t="shared" si="83"/>
        <v>10000</v>
      </c>
      <c r="G234" s="106">
        <f t="shared" si="74"/>
        <v>0</v>
      </c>
    </row>
    <row r="235" spans="1:7" ht="23.25" customHeight="1" x14ac:dyDescent="0.2">
      <c r="A235" s="159"/>
      <c r="B235" s="160"/>
      <c r="C235" s="166">
        <v>323</v>
      </c>
      <c r="D235" s="162" t="s">
        <v>29</v>
      </c>
      <c r="E235" s="196">
        <f t="shared" si="83"/>
        <v>10000</v>
      </c>
      <c r="F235" s="152">
        <f t="shared" si="83"/>
        <v>10000</v>
      </c>
      <c r="G235" s="106">
        <f t="shared" si="74"/>
        <v>0</v>
      </c>
    </row>
    <row r="236" spans="1:7" ht="23.25" customHeight="1" x14ac:dyDescent="0.2">
      <c r="A236" s="163"/>
      <c r="B236" s="164"/>
      <c r="C236" s="170">
        <v>3232</v>
      </c>
      <c r="D236" s="171" t="s">
        <v>195</v>
      </c>
      <c r="E236" s="178">
        <v>10000</v>
      </c>
      <c r="F236" s="153">
        <v>10000</v>
      </c>
      <c r="G236" s="106">
        <f t="shared" si="74"/>
        <v>0</v>
      </c>
    </row>
    <row r="237" spans="1:7" ht="23.25" customHeight="1" x14ac:dyDescent="0.2">
      <c r="A237" s="40" t="s">
        <v>4</v>
      </c>
      <c r="B237" s="41">
        <v>2406</v>
      </c>
      <c r="C237" s="42"/>
      <c r="D237" s="43" t="s">
        <v>112</v>
      </c>
      <c r="E237" s="104">
        <f>E238+E250+E278</f>
        <v>3330</v>
      </c>
      <c r="F237" s="104">
        <f>F238+F250+F278</f>
        <v>5585.6100000000006</v>
      </c>
      <c r="G237" s="188">
        <f t="shared" si="74"/>
        <v>2255.6100000000006</v>
      </c>
    </row>
    <row r="238" spans="1:7" ht="23.25" customHeight="1" x14ac:dyDescent="0.2">
      <c r="A238" s="47" t="s">
        <v>7</v>
      </c>
      <c r="B238" s="51" t="s">
        <v>148</v>
      </c>
      <c r="C238" s="53"/>
      <c r="D238" s="50" t="s">
        <v>149</v>
      </c>
      <c r="E238" s="102">
        <f>E239</f>
        <v>1450</v>
      </c>
      <c r="F238" s="102">
        <f>F239+F245</f>
        <v>2000</v>
      </c>
      <c r="G238" s="185">
        <f t="shared" si="74"/>
        <v>550</v>
      </c>
    </row>
    <row r="239" spans="1:7" ht="23.25" customHeight="1" x14ac:dyDescent="0.2">
      <c r="A239" s="237" t="s">
        <v>6</v>
      </c>
      <c r="B239" s="233">
        <v>32400</v>
      </c>
      <c r="C239" s="245"/>
      <c r="D239" s="249" t="s">
        <v>13</v>
      </c>
      <c r="E239" s="196">
        <f t="shared" ref="E239" si="84">E240</f>
        <v>1450</v>
      </c>
      <c r="F239" s="152">
        <f>F240</f>
        <v>2000</v>
      </c>
      <c r="G239" s="106">
        <f t="shared" si="74"/>
        <v>550</v>
      </c>
    </row>
    <row r="240" spans="1:7" ht="23.25" customHeight="1" x14ac:dyDescent="0.2">
      <c r="A240" s="13"/>
      <c r="B240" s="10"/>
      <c r="C240" s="17">
        <v>4</v>
      </c>
      <c r="D240" s="15" t="s">
        <v>36</v>
      </c>
      <c r="E240" s="196">
        <f>E241</f>
        <v>1450</v>
      </c>
      <c r="F240" s="152">
        <f t="shared" ref="F240" si="85">F241</f>
        <v>2000</v>
      </c>
      <c r="G240" s="106">
        <f t="shared" si="74"/>
        <v>550</v>
      </c>
    </row>
    <row r="241" spans="1:7" ht="23.25" customHeight="1" x14ac:dyDescent="0.2">
      <c r="A241" s="13"/>
      <c r="B241" s="10"/>
      <c r="C241" s="17">
        <v>42</v>
      </c>
      <c r="D241" s="15" t="s">
        <v>37</v>
      </c>
      <c r="E241" s="196">
        <f t="shared" ref="E241:F241" si="86">E242</f>
        <v>1450</v>
      </c>
      <c r="F241" s="152">
        <f t="shared" si="86"/>
        <v>2000</v>
      </c>
      <c r="G241" s="106">
        <f t="shared" si="74"/>
        <v>550</v>
      </c>
    </row>
    <row r="242" spans="1:7" ht="23.25" customHeight="1" x14ac:dyDescent="0.2">
      <c r="A242" s="13"/>
      <c r="B242" s="10"/>
      <c r="C242" s="14">
        <v>422</v>
      </c>
      <c r="D242" s="21" t="s">
        <v>35</v>
      </c>
      <c r="E242" s="196">
        <f>E243+E244</f>
        <v>1450</v>
      </c>
      <c r="F242" s="152">
        <f>F243+F244</f>
        <v>2000</v>
      </c>
      <c r="G242" s="106">
        <f t="shared" si="74"/>
        <v>550</v>
      </c>
    </row>
    <row r="243" spans="1:7" ht="23.25" customHeight="1" x14ac:dyDescent="0.2">
      <c r="A243" s="64"/>
      <c r="B243" s="67"/>
      <c r="C243" s="68">
        <v>4221</v>
      </c>
      <c r="D243" s="70" t="s">
        <v>81</v>
      </c>
      <c r="E243" s="178">
        <v>100</v>
      </c>
      <c r="F243" s="153">
        <v>700</v>
      </c>
      <c r="G243" s="106">
        <f t="shared" si="74"/>
        <v>600</v>
      </c>
    </row>
    <row r="244" spans="1:7" ht="23.25" customHeight="1" x14ac:dyDescent="0.2">
      <c r="A244" s="64"/>
      <c r="B244" s="67"/>
      <c r="C244" s="68">
        <v>4222</v>
      </c>
      <c r="D244" s="200" t="s">
        <v>171</v>
      </c>
      <c r="E244" s="178">
        <v>1350</v>
      </c>
      <c r="F244" s="153">
        <v>1300</v>
      </c>
      <c r="G244" s="106">
        <f t="shared" si="74"/>
        <v>-50</v>
      </c>
    </row>
    <row r="245" spans="1:7" ht="23.25" customHeight="1" x14ac:dyDescent="0.2">
      <c r="A245" s="159" t="s">
        <v>6</v>
      </c>
      <c r="B245" s="160">
        <v>48007</v>
      </c>
      <c r="C245" s="161"/>
      <c r="D245" s="162" t="s">
        <v>12</v>
      </c>
      <c r="E245" s="196">
        <f>E246</f>
        <v>1</v>
      </c>
      <c r="F245" s="152">
        <f>F246</f>
        <v>0</v>
      </c>
      <c r="G245" s="106">
        <f t="shared" si="74"/>
        <v>-1</v>
      </c>
    </row>
    <row r="246" spans="1:7" ht="23.25" customHeight="1" x14ac:dyDescent="0.2">
      <c r="A246" s="163"/>
      <c r="B246" s="164"/>
      <c r="C246" s="165">
        <v>4</v>
      </c>
      <c r="D246" s="162" t="s">
        <v>36</v>
      </c>
      <c r="E246" s="196">
        <f>E247</f>
        <v>1</v>
      </c>
      <c r="F246" s="152">
        <f>F247</f>
        <v>0</v>
      </c>
      <c r="G246" s="106">
        <f t="shared" si="74"/>
        <v>-1</v>
      </c>
    </row>
    <row r="247" spans="1:7" ht="23.25" customHeight="1" x14ac:dyDescent="0.2">
      <c r="A247" s="163"/>
      <c r="B247" s="164"/>
      <c r="C247" s="165">
        <v>42</v>
      </c>
      <c r="D247" s="162" t="s">
        <v>37</v>
      </c>
      <c r="E247" s="196">
        <f t="shared" ref="E247:F247" si="87">E248</f>
        <v>1</v>
      </c>
      <c r="F247" s="152">
        <f t="shared" si="87"/>
        <v>0</v>
      </c>
      <c r="G247" s="106">
        <f t="shared" si="74"/>
        <v>-1</v>
      </c>
    </row>
    <row r="248" spans="1:7" ht="23.25" customHeight="1" x14ac:dyDescent="0.2">
      <c r="A248" s="163"/>
      <c r="B248" s="164"/>
      <c r="C248" s="166">
        <v>422</v>
      </c>
      <c r="D248" s="167" t="s">
        <v>35</v>
      </c>
      <c r="E248" s="196">
        <f>E249</f>
        <v>1</v>
      </c>
      <c r="F248" s="152">
        <f>F249</f>
        <v>0</v>
      </c>
      <c r="G248" s="106">
        <f t="shared" si="74"/>
        <v>-1</v>
      </c>
    </row>
    <row r="249" spans="1:7" ht="23.25" customHeight="1" x14ac:dyDescent="0.2">
      <c r="A249" s="163"/>
      <c r="B249" s="164"/>
      <c r="C249" s="168">
        <v>4221</v>
      </c>
      <c r="D249" s="169" t="s">
        <v>81</v>
      </c>
      <c r="E249" s="178">
        <v>1</v>
      </c>
      <c r="F249" s="153">
        <v>0</v>
      </c>
      <c r="G249" s="106">
        <f t="shared" si="74"/>
        <v>-1</v>
      </c>
    </row>
    <row r="250" spans="1:7" ht="23.25" customHeight="1" x14ac:dyDescent="0.2">
      <c r="A250" s="47" t="s">
        <v>7</v>
      </c>
      <c r="B250" s="51" t="s">
        <v>196</v>
      </c>
      <c r="C250" s="53"/>
      <c r="D250" s="50" t="s">
        <v>197</v>
      </c>
      <c r="E250" s="102">
        <f>E251+E260+E269</f>
        <v>380</v>
      </c>
      <c r="F250" s="102">
        <f>F251+F260+F269</f>
        <v>2300</v>
      </c>
      <c r="G250" s="185">
        <f t="shared" si="74"/>
        <v>1920</v>
      </c>
    </row>
    <row r="251" spans="1:7" ht="23.25" customHeight="1" x14ac:dyDescent="0.2">
      <c r="A251" s="38"/>
      <c r="B251" s="10"/>
      <c r="C251" s="17">
        <v>4</v>
      </c>
      <c r="D251" s="15" t="s">
        <v>36</v>
      </c>
      <c r="E251" s="103">
        <f t="shared" ref="E251:F252" si="88">E252</f>
        <v>380</v>
      </c>
      <c r="F251" s="151">
        <f t="shared" si="88"/>
        <v>800</v>
      </c>
      <c r="G251" s="106">
        <f t="shared" si="74"/>
        <v>420</v>
      </c>
    </row>
    <row r="252" spans="1:7" ht="23.25" customHeight="1" x14ac:dyDescent="0.2">
      <c r="A252" s="38"/>
      <c r="B252" s="10"/>
      <c r="C252" s="17">
        <v>42</v>
      </c>
      <c r="D252" s="15" t="s">
        <v>37</v>
      </c>
      <c r="E252" s="103">
        <f t="shared" si="88"/>
        <v>380</v>
      </c>
      <c r="F252" s="151">
        <f>F253</f>
        <v>800</v>
      </c>
      <c r="G252" s="106">
        <f t="shared" si="74"/>
        <v>420</v>
      </c>
    </row>
    <row r="253" spans="1:7" ht="23.25" customHeight="1" x14ac:dyDescent="0.2">
      <c r="A253" s="38"/>
      <c r="B253" s="10"/>
      <c r="C253" s="14">
        <v>424</v>
      </c>
      <c r="D253" s="15" t="s">
        <v>118</v>
      </c>
      <c r="E253" s="196">
        <f>E255+E257+E259</f>
        <v>380</v>
      </c>
      <c r="F253" s="152">
        <f>F255+F256+F259</f>
        <v>800</v>
      </c>
      <c r="G253" s="106">
        <f t="shared" si="74"/>
        <v>420</v>
      </c>
    </row>
    <row r="254" spans="1:7" ht="23.25" customHeight="1" x14ac:dyDescent="0.2">
      <c r="A254" s="236" t="s">
        <v>6</v>
      </c>
      <c r="B254" s="243">
        <v>11001</v>
      </c>
      <c r="C254" s="250"/>
      <c r="D254" s="251" t="s">
        <v>85</v>
      </c>
      <c r="E254" s="196">
        <f>E255</f>
        <v>330</v>
      </c>
      <c r="F254" s="152">
        <f>F255</f>
        <v>330</v>
      </c>
      <c r="G254" s="106">
        <f t="shared" si="74"/>
        <v>0</v>
      </c>
    </row>
    <row r="255" spans="1:7" ht="23.25" customHeight="1" x14ac:dyDescent="0.2">
      <c r="A255" s="38"/>
      <c r="B255" s="10"/>
      <c r="C255" s="19">
        <v>4241</v>
      </c>
      <c r="D255" s="70" t="s">
        <v>119</v>
      </c>
      <c r="E255" s="199">
        <v>330</v>
      </c>
      <c r="F255" s="156">
        <v>330</v>
      </c>
      <c r="G255" s="106">
        <f t="shared" si="74"/>
        <v>0</v>
      </c>
    </row>
    <row r="256" spans="1:7" ht="23.25" customHeight="1" x14ac:dyDescent="0.2">
      <c r="A256" s="38"/>
      <c r="B256" s="65">
        <v>53082</v>
      </c>
      <c r="C256" s="19"/>
      <c r="D256" s="256" t="s">
        <v>59</v>
      </c>
      <c r="E256" s="196">
        <f>E257</f>
        <v>0</v>
      </c>
      <c r="F256" s="152">
        <f>F257</f>
        <v>420</v>
      </c>
      <c r="G256" s="106">
        <f t="shared" ref="G256:G257" si="89">F256-E256</f>
        <v>420</v>
      </c>
    </row>
    <row r="257" spans="1:7" ht="23.25" customHeight="1" x14ac:dyDescent="0.2">
      <c r="A257" s="38"/>
      <c r="B257" s="10"/>
      <c r="C257" s="19">
        <v>4241</v>
      </c>
      <c r="D257" s="70" t="s">
        <v>119</v>
      </c>
      <c r="E257" s="199">
        <v>0</v>
      </c>
      <c r="F257" s="156">
        <v>420</v>
      </c>
      <c r="G257" s="106">
        <f t="shared" si="89"/>
        <v>420</v>
      </c>
    </row>
    <row r="258" spans="1:7" ht="23.25" customHeight="1" x14ac:dyDescent="0.2">
      <c r="A258" s="18" t="s">
        <v>6</v>
      </c>
      <c r="B258" s="201">
        <v>32400</v>
      </c>
      <c r="C258" s="166"/>
      <c r="D258" s="179" t="s">
        <v>13</v>
      </c>
      <c r="E258" s="103">
        <f t="shared" ref="E258:F258" si="90">E259</f>
        <v>50</v>
      </c>
      <c r="F258" s="151">
        <f t="shared" si="90"/>
        <v>50</v>
      </c>
      <c r="G258" s="106">
        <f t="shared" si="74"/>
        <v>0</v>
      </c>
    </row>
    <row r="259" spans="1:7" ht="23.25" customHeight="1" x14ac:dyDescent="0.2">
      <c r="A259" s="38"/>
      <c r="B259" s="10"/>
      <c r="C259" s="19">
        <v>4241</v>
      </c>
      <c r="D259" s="70" t="s">
        <v>119</v>
      </c>
      <c r="E259" s="199">
        <v>50</v>
      </c>
      <c r="F259" s="156">
        <v>50</v>
      </c>
      <c r="G259" s="106">
        <f t="shared" si="74"/>
        <v>0</v>
      </c>
    </row>
    <row r="260" spans="1:7" ht="23.25" customHeight="1" x14ac:dyDescent="0.2">
      <c r="A260" s="18" t="s">
        <v>6</v>
      </c>
      <c r="B260" s="65">
        <v>55291</v>
      </c>
      <c r="C260" s="39"/>
      <c r="D260" s="27" t="s">
        <v>139</v>
      </c>
      <c r="E260" s="196">
        <f>E261</f>
        <v>0</v>
      </c>
      <c r="F260" s="152">
        <f>F261</f>
        <v>500</v>
      </c>
      <c r="G260" s="106">
        <f t="shared" ref="G260" si="91">F260-E260</f>
        <v>500</v>
      </c>
    </row>
    <row r="261" spans="1:7" ht="23.25" customHeight="1" x14ac:dyDescent="0.2">
      <c r="A261" s="38"/>
      <c r="B261" s="10"/>
      <c r="C261" s="166">
        <v>3</v>
      </c>
      <c r="D261" s="162" t="s">
        <v>24</v>
      </c>
      <c r="E261" s="199">
        <f>E262</f>
        <v>0</v>
      </c>
      <c r="F261" s="156">
        <f>F262</f>
        <v>500</v>
      </c>
      <c r="G261" s="106">
        <f t="shared" si="74"/>
        <v>500</v>
      </c>
    </row>
    <row r="262" spans="1:7" ht="23.25" customHeight="1" x14ac:dyDescent="0.2">
      <c r="A262" s="38"/>
      <c r="B262" s="10"/>
      <c r="C262" s="166">
        <v>32</v>
      </c>
      <c r="D262" s="162" t="s">
        <v>25</v>
      </c>
      <c r="E262" s="199">
        <f>E263+E265+E267</f>
        <v>0</v>
      </c>
      <c r="F262" s="156">
        <f>F263+F265+F267</f>
        <v>500</v>
      </c>
      <c r="G262" s="106">
        <f t="shared" si="74"/>
        <v>500</v>
      </c>
    </row>
    <row r="263" spans="1:7" ht="23.25" customHeight="1" x14ac:dyDescent="0.2">
      <c r="A263" s="38"/>
      <c r="B263" s="10"/>
      <c r="C263" s="14">
        <v>322</v>
      </c>
      <c r="D263" s="69" t="s">
        <v>28</v>
      </c>
      <c r="E263" s="199">
        <f>E264</f>
        <v>0</v>
      </c>
      <c r="F263" s="156">
        <f>F264</f>
        <v>40</v>
      </c>
      <c r="G263" s="106">
        <f t="shared" si="74"/>
        <v>40</v>
      </c>
    </row>
    <row r="264" spans="1:7" ht="23.25" customHeight="1" x14ac:dyDescent="0.2">
      <c r="A264" s="38"/>
      <c r="B264" s="10"/>
      <c r="C264" s="19">
        <v>3221</v>
      </c>
      <c r="D264" s="79" t="s">
        <v>137</v>
      </c>
      <c r="E264" s="199">
        <v>0</v>
      </c>
      <c r="F264" s="156">
        <v>40</v>
      </c>
      <c r="G264" s="106">
        <f t="shared" si="74"/>
        <v>40</v>
      </c>
    </row>
    <row r="265" spans="1:7" ht="23.25" customHeight="1" x14ac:dyDescent="0.2">
      <c r="A265" s="38"/>
      <c r="B265" s="10"/>
      <c r="C265" s="14">
        <v>323</v>
      </c>
      <c r="D265" s="69" t="s">
        <v>29</v>
      </c>
      <c r="E265" s="199">
        <f>E266</f>
        <v>0</v>
      </c>
      <c r="F265" s="156">
        <f>F266</f>
        <v>300</v>
      </c>
      <c r="G265" s="106">
        <f t="shared" si="74"/>
        <v>300</v>
      </c>
    </row>
    <row r="266" spans="1:7" ht="23.25" customHeight="1" x14ac:dyDescent="0.2">
      <c r="A266" s="38"/>
      <c r="B266" s="10"/>
      <c r="C266" s="19">
        <v>3233</v>
      </c>
      <c r="D266" s="46" t="s">
        <v>108</v>
      </c>
      <c r="E266" s="199">
        <v>0</v>
      </c>
      <c r="F266" s="156">
        <v>300</v>
      </c>
      <c r="G266" s="106">
        <f t="shared" si="74"/>
        <v>300</v>
      </c>
    </row>
    <row r="267" spans="1:7" ht="23.25" customHeight="1" x14ac:dyDescent="0.2">
      <c r="A267" s="38"/>
      <c r="B267" s="10"/>
      <c r="C267" s="14">
        <v>329</v>
      </c>
      <c r="D267" s="69" t="s">
        <v>30</v>
      </c>
      <c r="E267" s="199">
        <f>E268</f>
        <v>0</v>
      </c>
      <c r="F267" s="156">
        <f>F268</f>
        <v>160</v>
      </c>
      <c r="G267" s="106">
        <f t="shared" si="74"/>
        <v>160</v>
      </c>
    </row>
    <row r="268" spans="1:7" ht="23.25" customHeight="1" x14ac:dyDescent="0.2">
      <c r="A268" s="38"/>
      <c r="B268" s="10"/>
      <c r="C268" s="19">
        <v>3299</v>
      </c>
      <c r="D268" s="56" t="s">
        <v>30</v>
      </c>
      <c r="E268" s="199">
        <v>0</v>
      </c>
      <c r="F268" s="156">
        <v>160</v>
      </c>
      <c r="G268" s="106">
        <f t="shared" si="74"/>
        <v>160</v>
      </c>
    </row>
    <row r="269" spans="1:7" ht="23.25" customHeight="1" x14ac:dyDescent="0.2">
      <c r="A269" s="18" t="s">
        <v>6</v>
      </c>
      <c r="B269" s="65">
        <v>55042</v>
      </c>
      <c r="C269" s="39"/>
      <c r="D269" s="27" t="s">
        <v>9</v>
      </c>
      <c r="E269" s="196">
        <f>E270+E274</f>
        <v>0</v>
      </c>
      <c r="F269" s="152">
        <f>F270+F274</f>
        <v>1000</v>
      </c>
      <c r="G269" s="106">
        <f t="shared" ref="G269" si="92">F269-E269</f>
        <v>1000</v>
      </c>
    </row>
    <row r="270" spans="1:7" ht="23.25" customHeight="1" x14ac:dyDescent="0.2">
      <c r="A270" s="18"/>
      <c r="B270" s="65"/>
      <c r="C270" s="166">
        <v>3</v>
      </c>
      <c r="D270" s="162" t="s">
        <v>24</v>
      </c>
      <c r="E270" s="196">
        <f t="shared" ref="E270:F272" si="93">E271</f>
        <v>0</v>
      </c>
      <c r="F270" s="152">
        <f t="shared" si="93"/>
        <v>60</v>
      </c>
      <c r="G270" s="106">
        <f t="shared" si="74"/>
        <v>60</v>
      </c>
    </row>
    <row r="271" spans="1:7" ht="23.25" customHeight="1" x14ac:dyDescent="0.2">
      <c r="A271" s="18"/>
      <c r="B271" s="65"/>
      <c r="C271" s="166">
        <v>32</v>
      </c>
      <c r="D271" s="162" t="s">
        <v>25</v>
      </c>
      <c r="E271" s="196">
        <f t="shared" si="93"/>
        <v>0</v>
      </c>
      <c r="F271" s="152">
        <f t="shared" si="93"/>
        <v>60</v>
      </c>
      <c r="G271" s="106">
        <f t="shared" si="74"/>
        <v>60</v>
      </c>
    </row>
    <row r="272" spans="1:7" ht="23.25" customHeight="1" x14ac:dyDescent="0.2">
      <c r="A272" s="18"/>
      <c r="B272" s="65"/>
      <c r="C272" s="14">
        <v>329</v>
      </c>
      <c r="D272" s="69" t="s">
        <v>30</v>
      </c>
      <c r="E272" s="196">
        <f t="shared" si="93"/>
        <v>0</v>
      </c>
      <c r="F272" s="152">
        <f t="shared" si="93"/>
        <v>60</v>
      </c>
      <c r="G272" s="106">
        <f t="shared" si="74"/>
        <v>60</v>
      </c>
    </row>
    <row r="273" spans="1:7" ht="23.25" customHeight="1" x14ac:dyDescent="0.2">
      <c r="A273" s="18"/>
      <c r="B273" s="65"/>
      <c r="C273" s="19">
        <v>3299</v>
      </c>
      <c r="D273" s="56" t="s">
        <v>30</v>
      </c>
      <c r="E273" s="199">
        <v>0</v>
      </c>
      <c r="F273" s="156">
        <v>60</v>
      </c>
      <c r="G273" s="106">
        <f t="shared" si="74"/>
        <v>60</v>
      </c>
    </row>
    <row r="274" spans="1:7" ht="23.25" customHeight="1" x14ac:dyDescent="0.2">
      <c r="A274" s="38"/>
      <c r="B274" s="10"/>
      <c r="C274" s="165">
        <v>4</v>
      </c>
      <c r="D274" s="162" t="s">
        <v>36</v>
      </c>
      <c r="E274" s="199">
        <f t="shared" ref="E274:F276" si="94">E275</f>
        <v>0</v>
      </c>
      <c r="F274" s="156">
        <f t="shared" si="94"/>
        <v>940</v>
      </c>
      <c r="G274" s="106">
        <f t="shared" si="74"/>
        <v>940</v>
      </c>
    </row>
    <row r="275" spans="1:7" ht="23.25" customHeight="1" x14ac:dyDescent="0.2">
      <c r="A275" s="38"/>
      <c r="B275" s="10"/>
      <c r="C275" s="165">
        <v>42</v>
      </c>
      <c r="D275" s="162" t="s">
        <v>37</v>
      </c>
      <c r="E275" s="199">
        <f t="shared" si="94"/>
        <v>0</v>
      </c>
      <c r="F275" s="156">
        <f t="shared" si="94"/>
        <v>940</v>
      </c>
      <c r="G275" s="106">
        <f t="shared" si="74"/>
        <v>940</v>
      </c>
    </row>
    <row r="276" spans="1:7" ht="23.25" customHeight="1" x14ac:dyDescent="0.2">
      <c r="A276" s="38"/>
      <c r="B276" s="10"/>
      <c r="C276" s="166">
        <v>422</v>
      </c>
      <c r="D276" s="167" t="s">
        <v>35</v>
      </c>
      <c r="E276" s="199">
        <f t="shared" si="94"/>
        <v>0</v>
      </c>
      <c r="F276" s="156">
        <f t="shared" si="94"/>
        <v>940</v>
      </c>
      <c r="G276" s="106">
        <f t="shared" si="74"/>
        <v>940</v>
      </c>
    </row>
    <row r="277" spans="1:7" ht="23.25" customHeight="1" x14ac:dyDescent="0.2">
      <c r="A277" s="38"/>
      <c r="B277" s="10"/>
      <c r="C277" s="168">
        <v>4221</v>
      </c>
      <c r="D277" s="169" t="s">
        <v>81</v>
      </c>
      <c r="E277" s="199">
        <v>0</v>
      </c>
      <c r="F277" s="156">
        <v>940</v>
      </c>
      <c r="G277" s="106">
        <f t="shared" si="74"/>
        <v>940</v>
      </c>
    </row>
    <row r="278" spans="1:7" ht="23.25" customHeight="1" x14ac:dyDescent="0.2">
      <c r="A278" s="47" t="s">
        <v>7</v>
      </c>
      <c r="B278" s="51" t="s">
        <v>140</v>
      </c>
      <c r="C278" s="53"/>
      <c r="D278" s="50" t="s">
        <v>150</v>
      </c>
      <c r="E278" s="102">
        <f>E279+E284</f>
        <v>1500</v>
      </c>
      <c r="F278" s="102">
        <f>F279+F284</f>
        <v>1285.6100000000001</v>
      </c>
      <c r="G278" s="185">
        <f t="shared" si="74"/>
        <v>-214.38999999999987</v>
      </c>
    </row>
    <row r="279" spans="1:7" ht="23.25" customHeight="1" x14ac:dyDescent="0.2">
      <c r="A279" s="13" t="s">
        <v>6</v>
      </c>
      <c r="B279" s="10">
        <v>55042</v>
      </c>
      <c r="C279" s="39"/>
      <c r="D279" s="27" t="s">
        <v>9</v>
      </c>
      <c r="E279" s="103">
        <v>1000</v>
      </c>
      <c r="F279" s="151">
        <f>F280</f>
        <v>785.61</v>
      </c>
      <c r="G279" s="106">
        <f t="shared" si="74"/>
        <v>-214.39</v>
      </c>
    </row>
    <row r="280" spans="1:7" ht="23.25" customHeight="1" x14ac:dyDescent="0.2">
      <c r="A280" s="38"/>
      <c r="B280" s="10"/>
      <c r="C280" s="14">
        <v>3</v>
      </c>
      <c r="D280" s="15" t="s">
        <v>24</v>
      </c>
      <c r="E280" s="103">
        <f t="shared" ref="E280:F280" si="95">E281</f>
        <v>1000</v>
      </c>
      <c r="F280" s="151">
        <f t="shared" si="95"/>
        <v>785.61</v>
      </c>
      <c r="G280" s="106">
        <f t="shared" si="74"/>
        <v>-214.39</v>
      </c>
    </row>
    <row r="281" spans="1:7" ht="23.25" customHeight="1" x14ac:dyDescent="0.2">
      <c r="A281" s="38"/>
      <c r="B281" s="10"/>
      <c r="C281" s="14">
        <v>32</v>
      </c>
      <c r="D281" s="15" t="s">
        <v>25</v>
      </c>
      <c r="E281" s="103">
        <v>1000</v>
      </c>
      <c r="F281" s="151">
        <f>F282</f>
        <v>785.61</v>
      </c>
      <c r="G281" s="106">
        <f t="shared" si="74"/>
        <v>-214.39</v>
      </c>
    </row>
    <row r="282" spans="1:7" ht="23.25" customHeight="1" x14ac:dyDescent="0.2">
      <c r="A282" s="38"/>
      <c r="B282" s="10"/>
      <c r="C282" s="14">
        <v>329</v>
      </c>
      <c r="D282" s="23" t="s">
        <v>30</v>
      </c>
      <c r="E282" s="103">
        <f t="shared" ref="E282:F282" si="96">E283</f>
        <v>1000</v>
      </c>
      <c r="F282" s="151">
        <f t="shared" si="96"/>
        <v>785.61</v>
      </c>
      <c r="G282" s="106">
        <f t="shared" si="74"/>
        <v>-214.39</v>
      </c>
    </row>
    <row r="283" spans="1:7" ht="23.25" customHeight="1" x14ac:dyDescent="0.2">
      <c r="A283" s="38"/>
      <c r="B283" s="10"/>
      <c r="C283" s="19">
        <v>3299</v>
      </c>
      <c r="D283" s="24" t="s">
        <v>30</v>
      </c>
      <c r="E283" s="178">
        <v>1000</v>
      </c>
      <c r="F283" s="153">
        <v>785.61</v>
      </c>
      <c r="G283" s="106">
        <f t="shared" si="74"/>
        <v>-214.39</v>
      </c>
    </row>
    <row r="284" spans="1:7" ht="23.25" customHeight="1" x14ac:dyDescent="0.2">
      <c r="A284" s="13" t="s">
        <v>6</v>
      </c>
      <c r="B284" s="10">
        <v>55291</v>
      </c>
      <c r="C284" s="39"/>
      <c r="D284" s="27" t="s">
        <v>139</v>
      </c>
      <c r="E284" s="196">
        <f t="shared" ref="E284:F285" si="97">E285</f>
        <v>500</v>
      </c>
      <c r="F284" s="152">
        <f t="shared" si="97"/>
        <v>500</v>
      </c>
      <c r="G284" s="106">
        <f t="shared" si="74"/>
        <v>0</v>
      </c>
    </row>
    <row r="285" spans="1:7" ht="23.25" customHeight="1" x14ac:dyDescent="0.2">
      <c r="A285" s="38"/>
      <c r="B285" s="10"/>
      <c r="C285" s="14">
        <v>3</v>
      </c>
      <c r="D285" s="15" t="s">
        <v>24</v>
      </c>
      <c r="E285" s="196">
        <f t="shared" si="97"/>
        <v>500</v>
      </c>
      <c r="F285" s="152">
        <f t="shared" si="97"/>
        <v>500</v>
      </c>
      <c r="G285" s="106">
        <f t="shared" si="74"/>
        <v>0</v>
      </c>
    </row>
    <row r="286" spans="1:7" ht="23.25" customHeight="1" x14ac:dyDescent="0.2">
      <c r="A286" s="38"/>
      <c r="B286" s="10"/>
      <c r="C286" s="14">
        <v>32</v>
      </c>
      <c r="D286" s="15" t="s">
        <v>25</v>
      </c>
      <c r="E286" s="103">
        <v>500</v>
      </c>
      <c r="F286" s="151">
        <f>F287</f>
        <v>500</v>
      </c>
      <c r="G286" s="106">
        <f t="shared" si="74"/>
        <v>0</v>
      </c>
    </row>
    <row r="287" spans="1:7" ht="23.25" customHeight="1" x14ac:dyDescent="0.2">
      <c r="A287" s="38"/>
      <c r="B287" s="10"/>
      <c r="C287" s="14">
        <v>329</v>
      </c>
      <c r="D287" s="23" t="s">
        <v>30</v>
      </c>
      <c r="E287" s="196">
        <f t="shared" ref="E287:F287" si="98">E288</f>
        <v>500</v>
      </c>
      <c r="F287" s="152">
        <f t="shared" si="98"/>
        <v>500</v>
      </c>
      <c r="G287" s="106">
        <f t="shared" si="74"/>
        <v>0</v>
      </c>
    </row>
    <row r="288" spans="1:7" ht="23.25" customHeight="1" x14ac:dyDescent="0.2">
      <c r="A288" s="38"/>
      <c r="B288" s="10"/>
      <c r="C288" s="19">
        <v>3299</v>
      </c>
      <c r="D288" s="24" t="s">
        <v>30</v>
      </c>
      <c r="E288" s="178">
        <v>500</v>
      </c>
      <c r="F288" s="153">
        <v>500</v>
      </c>
      <c r="G288" s="106">
        <f t="shared" si="74"/>
        <v>0</v>
      </c>
    </row>
    <row r="289" spans="1:7" ht="23.25" customHeight="1" x14ac:dyDescent="0.2">
      <c r="A289" s="109" t="s">
        <v>4</v>
      </c>
      <c r="B289" s="110">
        <v>9201</v>
      </c>
      <c r="C289" s="111"/>
      <c r="D289" s="112" t="s">
        <v>122</v>
      </c>
      <c r="E289" s="113">
        <f t="shared" ref="E289:F290" si="99">E290</f>
        <v>0</v>
      </c>
      <c r="F289" s="113">
        <f t="shared" si="99"/>
        <v>0</v>
      </c>
      <c r="G289" s="189">
        <f t="shared" si="74"/>
        <v>0</v>
      </c>
    </row>
    <row r="290" spans="1:7" ht="23.25" customHeight="1" x14ac:dyDescent="0.2">
      <c r="A290" s="47"/>
      <c r="B290" s="51" t="s">
        <v>120</v>
      </c>
      <c r="C290" s="53"/>
      <c r="D290" s="50" t="s">
        <v>121</v>
      </c>
      <c r="E290" s="102">
        <f t="shared" si="99"/>
        <v>0</v>
      </c>
      <c r="F290" s="102">
        <f t="shared" si="99"/>
        <v>0</v>
      </c>
      <c r="G290" s="185">
        <f t="shared" si="74"/>
        <v>0</v>
      </c>
    </row>
    <row r="291" spans="1:7" ht="23.25" customHeight="1" x14ac:dyDescent="0.2">
      <c r="A291" s="13" t="s">
        <v>6</v>
      </c>
      <c r="B291" s="10">
        <v>51999</v>
      </c>
      <c r="C291" s="39"/>
      <c r="D291" s="27" t="s">
        <v>123</v>
      </c>
      <c r="E291" s="103">
        <f t="shared" ref="E291:F292" si="100">E292</f>
        <v>0</v>
      </c>
      <c r="F291" s="151">
        <f t="shared" si="100"/>
        <v>0</v>
      </c>
      <c r="G291" s="106">
        <f t="shared" si="74"/>
        <v>0</v>
      </c>
    </row>
    <row r="292" spans="1:7" ht="21.75" customHeight="1" x14ac:dyDescent="0.2">
      <c r="A292" s="38"/>
      <c r="B292" s="10"/>
      <c r="C292" s="14">
        <v>3</v>
      </c>
      <c r="D292" s="15" t="s">
        <v>24</v>
      </c>
      <c r="E292" s="103">
        <f t="shared" si="100"/>
        <v>0</v>
      </c>
      <c r="F292" s="151">
        <f t="shared" si="100"/>
        <v>0</v>
      </c>
      <c r="G292" s="106">
        <f t="shared" si="74"/>
        <v>0</v>
      </c>
    </row>
    <row r="293" spans="1:7" ht="21.75" customHeight="1" x14ac:dyDescent="0.2">
      <c r="A293" s="38"/>
      <c r="B293" s="10"/>
      <c r="C293" s="14">
        <v>32</v>
      </c>
      <c r="D293" s="15" t="s">
        <v>25</v>
      </c>
      <c r="E293" s="103">
        <f>E294+E296+E298</f>
        <v>0</v>
      </c>
      <c r="F293" s="151">
        <f>F294+F296+F298</f>
        <v>0</v>
      </c>
      <c r="G293" s="106">
        <f t="shared" si="74"/>
        <v>0</v>
      </c>
    </row>
    <row r="294" spans="1:7" ht="21.75" customHeight="1" x14ac:dyDescent="0.2">
      <c r="A294" s="38"/>
      <c r="B294" s="10"/>
      <c r="C294" s="14">
        <v>321</v>
      </c>
      <c r="D294" s="21" t="s">
        <v>26</v>
      </c>
      <c r="E294" s="103">
        <f t="shared" ref="E294:F294" si="101">E295</f>
        <v>0</v>
      </c>
      <c r="F294" s="151">
        <f t="shared" si="101"/>
        <v>0</v>
      </c>
      <c r="G294" s="106">
        <f t="shared" si="74"/>
        <v>0</v>
      </c>
    </row>
    <row r="295" spans="1:7" ht="21.75" customHeight="1" x14ac:dyDescent="0.2">
      <c r="A295" s="38"/>
      <c r="B295" s="10"/>
      <c r="C295" s="25">
        <v>3211</v>
      </c>
      <c r="D295" s="79" t="s">
        <v>106</v>
      </c>
      <c r="E295" s="178">
        <v>0</v>
      </c>
      <c r="F295" s="153">
        <v>0</v>
      </c>
      <c r="G295" s="106">
        <f t="shared" si="74"/>
        <v>0</v>
      </c>
    </row>
    <row r="296" spans="1:7" ht="21.75" customHeight="1" x14ac:dyDescent="0.2">
      <c r="A296" s="13"/>
      <c r="B296" s="10"/>
      <c r="C296" s="14">
        <v>323</v>
      </c>
      <c r="D296" s="69" t="s">
        <v>29</v>
      </c>
      <c r="E296" s="196">
        <f t="shared" ref="E296:F296" si="102">E297</f>
        <v>0</v>
      </c>
      <c r="F296" s="152">
        <f t="shared" si="102"/>
        <v>0</v>
      </c>
      <c r="G296" s="106">
        <f t="shared" si="74"/>
        <v>0</v>
      </c>
    </row>
    <row r="297" spans="1:7" ht="21.75" customHeight="1" x14ac:dyDescent="0.2">
      <c r="A297" s="38"/>
      <c r="B297" s="10"/>
      <c r="C297" s="19">
        <v>3233</v>
      </c>
      <c r="D297" s="46" t="s">
        <v>70</v>
      </c>
      <c r="E297" s="199">
        <v>0</v>
      </c>
      <c r="F297" s="156">
        <v>0</v>
      </c>
      <c r="G297" s="106">
        <f t="shared" si="74"/>
        <v>0</v>
      </c>
    </row>
    <row r="298" spans="1:7" ht="21.75" customHeight="1" x14ac:dyDescent="0.2">
      <c r="A298" s="38"/>
      <c r="B298" s="10"/>
      <c r="C298" s="14">
        <v>329</v>
      </c>
      <c r="D298" s="69" t="s">
        <v>30</v>
      </c>
      <c r="E298" s="196">
        <f>E299</f>
        <v>0</v>
      </c>
      <c r="F298" s="152">
        <f>F299</f>
        <v>0</v>
      </c>
      <c r="G298" s="106">
        <f t="shared" si="74"/>
        <v>0</v>
      </c>
    </row>
    <row r="299" spans="1:7" ht="21.75" customHeight="1" x14ac:dyDescent="0.2">
      <c r="A299" s="38"/>
      <c r="B299" s="10"/>
      <c r="C299" s="19">
        <v>3299</v>
      </c>
      <c r="D299" s="56" t="s">
        <v>30</v>
      </c>
      <c r="E299" s="199">
        <v>0</v>
      </c>
      <c r="F299" s="156">
        <v>0</v>
      </c>
      <c r="G299" s="106">
        <f t="shared" si="74"/>
        <v>0</v>
      </c>
    </row>
    <row r="300" spans="1:7" ht="21.75" customHeight="1" x14ac:dyDescent="0.2">
      <c r="A300" s="109" t="s">
        <v>4</v>
      </c>
      <c r="B300" s="110">
        <v>9212</v>
      </c>
      <c r="C300" s="111"/>
      <c r="D300" s="112" t="s">
        <v>169</v>
      </c>
      <c r="E300" s="113">
        <f t="shared" ref="E300:F300" si="103">E301</f>
        <v>17300</v>
      </c>
      <c r="F300" s="113">
        <f t="shared" si="103"/>
        <v>17300</v>
      </c>
      <c r="G300" s="189">
        <f t="shared" ref="G300" si="104">F300-E300</f>
        <v>0</v>
      </c>
    </row>
    <row r="301" spans="1:7" ht="21.75" customHeight="1" x14ac:dyDescent="0.2">
      <c r="A301" s="71" t="s">
        <v>5</v>
      </c>
      <c r="B301" s="72" t="s">
        <v>170</v>
      </c>
      <c r="C301" s="53" t="s">
        <v>22</v>
      </c>
      <c r="D301" s="50" t="s">
        <v>169</v>
      </c>
      <c r="E301" s="102">
        <f>E302+E316</f>
        <v>17300</v>
      </c>
      <c r="F301" s="102">
        <f>F302+F316</f>
        <v>17300</v>
      </c>
      <c r="G301" s="185">
        <f t="shared" ref="G301:G329" si="105">F301-E301</f>
        <v>0</v>
      </c>
    </row>
    <row r="302" spans="1:7" ht="21.75" customHeight="1" x14ac:dyDescent="0.2">
      <c r="A302" s="252" t="s">
        <v>10</v>
      </c>
      <c r="B302" s="253">
        <v>11001</v>
      </c>
      <c r="C302" s="254"/>
      <c r="D302" s="255" t="s">
        <v>85</v>
      </c>
      <c r="E302" s="196">
        <f t="shared" ref="E302:F302" si="106">E303</f>
        <v>6920</v>
      </c>
      <c r="F302" s="152">
        <f t="shared" si="106"/>
        <v>6920</v>
      </c>
      <c r="G302" s="106">
        <f t="shared" si="105"/>
        <v>0</v>
      </c>
    </row>
    <row r="303" spans="1:7" ht="21.75" customHeight="1" x14ac:dyDescent="0.2">
      <c r="A303" s="13"/>
      <c r="B303" s="16"/>
      <c r="C303" s="17">
        <v>3</v>
      </c>
      <c r="D303" s="15" t="s">
        <v>24</v>
      </c>
      <c r="E303" s="103">
        <f t="shared" ref="E303:F303" si="107">E304+E311</f>
        <v>6920</v>
      </c>
      <c r="F303" s="151">
        <f t="shared" si="107"/>
        <v>6920</v>
      </c>
      <c r="G303" s="106">
        <f t="shared" si="105"/>
        <v>0</v>
      </c>
    </row>
    <row r="304" spans="1:7" ht="21.75" customHeight="1" x14ac:dyDescent="0.2">
      <c r="A304" s="13"/>
      <c r="B304" s="16"/>
      <c r="C304" s="17">
        <v>31</v>
      </c>
      <c r="D304" s="18" t="s">
        <v>27</v>
      </c>
      <c r="E304" s="103">
        <f>E305+E307+E309</f>
        <v>6595</v>
      </c>
      <c r="F304" s="151">
        <f>F305+F307+F309</f>
        <v>6595</v>
      </c>
      <c r="G304" s="106">
        <f t="shared" si="105"/>
        <v>0</v>
      </c>
    </row>
    <row r="305" spans="1:7" ht="21.75" customHeight="1" x14ac:dyDescent="0.2">
      <c r="A305" s="60"/>
      <c r="B305" s="61"/>
      <c r="C305" s="62">
        <v>311</v>
      </c>
      <c r="D305" s="114" t="s">
        <v>91</v>
      </c>
      <c r="E305" s="103">
        <f t="shared" ref="E305:F307" si="108">E306</f>
        <v>5420</v>
      </c>
      <c r="F305" s="151">
        <f t="shared" si="108"/>
        <v>5420</v>
      </c>
      <c r="G305" s="106">
        <f t="shared" si="105"/>
        <v>0</v>
      </c>
    </row>
    <row r="306" spans="1:7" s="3" customFormat="1" ht="27.75" customHeight="1" x14ac:dyDescent="0.2">
      <c r="A306" s="60"/>
      <c r="B306" s="61"/>
      <c r="C306" s="99">
        <v>3111</v>
      </c>
      <c r="D306" s="60" t="s">
        <v>92</v>
      </c>
      <c r="E306" s="199">
        <v>5420</v>
      </c>
      <c r="F306" s="156">
        <v>5420</v>
      </c>
      <c r="G306" s="106">
        <f t="shared" si="105"/>
        <v>0</v>
      </c>
    </row>
    <row r="307" spans="1:7" s="3" customFormat="1" ht="18" customHeight="1" x14ac:dyDescent="0.2">
      <c r="A307" s="172"/>
      <c r="B307" s="173"/>
      <c r="C307" s="174">
        <v>312</v>
      </c>
      <c r="D307" s="175" t="s">
        <v>56</v>
      </c>
      <c r="E307" s="103">
        <f t="shared" si="108"/>
        <v>280</v>
      </c>
      <c r="F307" s="151">
        <f t="shared" si="108"/>
        <v>280</v>
      </c>
      <c r="G307" s="106">
        <f t="shared" si="105"/>
        <v>0</v>
      </c>
    </row>
    <row r="308" spans="1:7" s="3" customFormat="1" ht="18" customHeight="1" x14ac:dyDescent="0.2">
      <c r="A308" s="172"/>
      <c r="B308" s="173"/>
      <c r="C308" s="176">
        <v>3121</v>
      </c>
      <c r="D308" s="172" t="s">
        <v>56</v>
      </c>
      <c r="E308" s="199">
        <v>280</v>
      </c>
      <c r="F308" s="156">
        <v>280</v>
      </c>
      <c r="G308" s="106">
        <f t="shared" si="105"/>
        <v>0</v>
      </c>
    </row>
    <row r="309" spans="1:7" s="3" customFormat="1" ht="19.5" customHeight="1" x14ac:dyDescent="0.2">
      <c r="A309" s="10"/>
      <c r="B309" s="26"/>
      <c r="C309" s="17">
        <v>313</v>
      </c>
      <c r="D309" s="12" t="s">
        <v>57</v>
      </c>
      <c r="E309" s="103">
        <f t="shared" ref="E309:F309" si="109">E310</f>
        <v>895</v>
      </c>
      <c r="F309" s="151">
        <f t="shared" si="109"/>
        <v>895</v>
      </c>
      <c r="G309" s="106">
        <f t="shared" si="105"/>
        <v>0</v>
      </c>
    </row>
    <row r="310" spans="1:7" s="3" customFormat="1" ht="19.5" customHeight="1" x14ac:dyDescent="0.2">
      <c r="A310" s="10"/>
      <c r="B310" s="26"/>
      <c r="C310" s="25">
        <v>3132</v>
      </c>
      <c r="D310" s="78" t="s">
        <v>57</v>
      </c>
      <c r="E310" s="199">
        <v>895</v>
      </c>
      <c r="F310" s="156">
        <v>895</v>
      </c>
      <c r="G310" s="106">
        <f t="shared" si="105"/>
        <v>0</v>
      </c>
    </row>
    <row r="311" spans="1:7" ht="20.100000000000001" customHeight="1" x14ac:dyDescent="0.2">
      <c r="A311" s="10"/>
      <c r="B311" s="26"/>
      <c r="C311" s="14">
        <v>32</v>
      </c>
      <c r="D311" s="15" t="s">
        <v>25</v>
      </c>
      <c r="E311" s="103">
        <f t="shared" ref="E311:F311" si="110">E312</f>
        <v>325</v>
      </c>
      <c r="F311" s="151">
        <f t="shared" si="110"/>
        <v>325</v>
      </c>
      <c r="G311" s="106">
        <f t="shared" si="105"/>
        <v>0</v>
      </c>
    </row>
    <row r="312" spans="1:7" ht="20.100000000000001" customHeight="1" x14ac:dyDescent="0.2">
      <c r="A312" s="10"/>
      <c r="B312" s="26"/>
      <c r="C312" s="20">
        <v>321</v>
      </c>
      <c r="D312" s="15" t="s">
        <v>26</v>
      </c>
      <c r="E312" s="151">
        <f>E313+E314+E315</f>
        <v>325</v>
      </c>
      <c r="F312" s="151">
        <f>F313+F314+F315</f>
        <v>325</v>
      </c>
      <c r="G312" s="106">
        <f t="shared" si="105"/>
        <v>0</v>
      </c>
    </row>
    <row r="313" spans="1:7" s="2" customFormat="1" ht="21" customHeight="1" x14ac:dyDescent="0.2">
      <c r="A313" s="10"/>
      <c r="B313" s="26"/>
      <c r="C313" s="54">
        <v>3211</v>
      </c>
      <c r="D313" s="220" t="s">
        <v>183</v>
      </c>
      <c r="E313" s="178">
        <v>60</v>
      </c>
      <c r="F313" s="153">
        <v>60</v>
      </c>
      <c r="G313" s="106">
        <f t="shared" si="105"/>
        <v>0</v>
      </c>
    </row>
    <row r="314" spans="1:7" s="2" customFormat="1" ht="15" customHeight="1" x14ac:dyDescent="0.2">
      <c r="A314" s="10"/>
      <c r="B314" s="26"/>
      <c r="C314" s="54">
        <v>3212</v>
      </c>
      <c r="D314" s="55" t="s">
        <v>77</v>
      </c>
      <c r="E314" s="199">
        <v>208</v>
      </c>
      <c r="F314" s="156">
        <v>208</v>
      </c>
      <c r="G314" s="106">
        <f t="shared" si="105"/>
        <v>0</v>
      </c>
    </row>
    <row r="315" spans="1:7" s="2" customFormat="1" ht="20.100000000000001" customHeight="1" x14ac:dyDescent="0.2">
      <c r="A315" s="10"/>
      <c r="B315" s="26"/>
      <c r="C315" s="54">
        <v>3236</v>
      </c>
      <c r="D315" s="55" t="s">
        <v>168</v>
      </c>
      <c r="E315" s="199">
        <v>57</v>
      </c>
      <c r="F315" s="156">
        <v>57</v>
      </c>
      <c r="G315" s="106">
        <f t="shared" si="105"/>
        <v>0</v>
      </c>
    </row>
    <row r="316" spans="1:7" s="2" customFormat="1" ht="20.100000000000001" customHeight="1" x14ac:dyDescent="0.2">
      <c r="A316" s="116" t="s">
        <v>10</v>
      </c>
      <c r="B316" s="117">
        <v>51200</v>
      </c>
      <c r="C316" s="118"/>
      <c r="D316" s="119" t="s">
        <v>138</v>
      </c>
      <c r="E316" s="196">
        <f t="shared" ref="E316:F316" si="111">E317</f>
        <v>10380</v>
      </c>
      <c r="F316" s="152">
        <f t="shared" si="111"/>
        <v>10380</v>
      </c>
      <c r="G316" s="221">
        <f t="shared" si="105"/>
        <v>0</v>
      </c>
    </row>
    <row r="317" spans="1:7" s="2" customFormat="1" ht="20.100000000000001" customHeight="1" x14ac:dyDescent="0.2">
      <c r="A317" s="13"/>
      <c r="B317" s="16"/>
      <c r="C317" s="17">
        <v>3</v>
      </c>
      <c r="D317" s="15" t="s">
        <v>24</v>
      </c>
      <c r="E317" s="103">
        <f t="shared" ref="E317" si="112">E318+E325</f>
        <v>10380</v>
      </c>
      <c r="F317" s="151">
        <f>F318+F325</f>
        <v>10380</v>
      </c>
      <c r="G317" s="221">
        <f t="shared" si="105"/>
        <v>0</v>
      </c>
    </row>
    <row r="318" spans="1:7" s="2" customFormat="1" ht="20.100000000000001" customHeight="1" x14ac:dyDescent="0.2">
      <c r="A318" s="13"/>
      <c r="B318" s="16"/>
      <c r="C318" s="17">
        <v>31</v>
      </c>
      <c r="D318" s="18" t="s">
        <v>27</v>
      </c>
      <c r="E318" s="103">
        <f>E319+E321+E323</f>
        <v>9892</v>
      </c>
      <c r="F318" s="151">
        <f>F319+F321+F323</f>
        <v>9892</v>
      </c>
      <c r="G318" s="221">
        <f t="shared" si="105"/>
        <v>0</v>
      </c>
    </row>
    <row r="319" spans="1:7" s="2" customFormat="1" ht="20.100000000000001" customHeight="1" x14ac:dyDescent="0.2">
      <c r="A319" s="60"/>
      <c r="B319" s="61"/>
      <c r="C319" s="62">
        <v>311</v>
      </c>
      <c r="D319" s="114" t="s">
        <v>91</v>
      </c>
      <c r="E319" s="103">
        <f>E320</f>
        <v>8130</v>
      </c>
      <c r="F319" s="151">
        <f>F320</f>
        <v>8130</v>
      </c>
      <c r="G319" s="221">
        <f t="shared" si="105"/>
        <v>0</v>
      </c>
    </row>
    <row r="320" spans="1:7" s="2" customFormat="1" ht="20.100000000000001" customHeight="1" x14ac:dyDescent="0.2">
      <c r="A320" s="60"/>
      <c r="B320" s="61"/>
      <c r="C320" s="99">
        <v>3111</v>
      </c>
      <c r="D320" s="60" t="s">
        <v>92</v>
      </c>
      <c r="E320" s="199">
        <v>8130</v>
      </c>
      <c r="F320" s="156">
        <v>8130</v>
      </c>
      <c r="G320" s="106">
        <f t="shared" si="105"/>
        <v>0</v>
      </c>
    </row>
    <row r="321" spans="1:7" s="2" customFormat="1" ht="22.5" customHeight="1" x14ac:dyDescent="0.2">
      <c r="A321" s="172"/>
      <c r="B321" s="173"/>
      <c r="C321" s="174">
        <v>312</v>
      </c>
      <c r="D321" s="175" t="s">
        <v>56</v>
      </c>
      <c r="E321" s="103">
        <f t="shared" ref="E321:F321" si="113">E322</f>
        <v>420</v>
      </c>
      <c r="F321" s="151">
        <f t="shared" si="113"/>
        <v>420</v>
      </c>
      <c r="G321" s="221">
        <f t="shared" si="105"/>
        <v>0</v>
      </c>
    </row>
    <row r="322" spans="1:7" ht="20.100000000000001" customHeight="1" x14ac:dyDescent="0.2">
      <c r="A322" s="172"/>
      <c r="B322" s="173"/>
      <c r="C322" s="176">
        <v>3121</v>
      </c>
      <c r="D322" s="172" t="s">
        <v>56</v>
      </c>
      <c r="E322" s="199">
        <v>420</v>
      </c>
      <c r="F322" s="156">
        <v>420</v>
      </c>
      <c r="G322" s="106">
        <f t="shared" si="105"/>
        <v>0</v>
      </c>
    </row>
    <row r="323" spans="1:7" ht="21" customHeight="1" x14ac:dyDescent="0.2">
      <c r="A323" s="10"/>
      <c r="B323" s="26"/>
      <c r="C323" s="17">
        <v>313</v>
      </c>
      <c r="D323" s="12" t="s">
        <v>57</v>
      </c>
      <c r="E323" s="103">
        <f t="shared" ref="E323:F323" si="114">E324</f>
        <v>1342</v>
      </c>
      <c r="F323" s="151">
        <f t="shared" si="114"/>
        <v>1342</v>
      </c>
      <c r="G323" s="221">
        <f t="shared" si="105"/>
        <v>0</v>
      </c>
    </row>
    <row r="324" spans="1:7" ht="20.100000000000001" customHeight="1" x14ac:dyDescent="0.2">
      <c r="A324" s="10"/>
      <c r="B324" s="26"/>
      <c r="C324" s="25">
        <v>3132</v>
      </c>
      <c r="D324" s="78" t="s">
        <v>57</v>
      </c>
      <c r="E324" s="199">
        <v>1342</v>
      </c>
      <c r="F324" s="156">
        <v>1342</v>
      </c>
      <c r="G324" s="106">
        <f t="shared" si="105"/>
        <v>0</v>
      </c>
    </row>
    <row r="325" spans="1:7" ht="20.100000000000001" customHeight="1" x14ac:dyDescent="0.2">
      <c r="A325" s="10"/>
      <c r="B325" s="26"/>
      <c r="C325" s="14">
        <v>32</v>
      </c>
      <c r="D325" s="15" t="s">
        <v>25</v>
      </c>
      <c r="E325" s="103">
        <f t="shared" ref="E325:F325" si="115">E326</f>
        <v>488</v>
      </c>
      <c r="F325" s="151">
        <f t="shared" si="115"/>
        <v>488</v>
      </c>
      <c r="G325" s="221">
        <f t="shared" si="105"/>
        <v>0</v>
      </c>
    </row>
    <row r="326" spans="1:7" ht="20.100000000000001" customHeight="1" x14ac:dyDescent="0.2">
      <c r="A326" s="10"/>
      <c r="B326" s="26"/>
      <c r="C326" s="20">
        <v>321</v>
      </c>
      <c r="D326" s="15" t="s">
        <v>26</v>
      </c>
      <c r="E326" s="151">
        <f>E327+E328+E329</f>
        <v>488</v>
      </c>
      <c r="F326" s="151">
        <f>F327+F328+F329</f>
        <v>488</v>
      </c>
      <c r="G326" s="221">
        <f t="shared" si="105"/>
        <v>0</v>
      </c>
    </row>
    <row r="327" spans="1:7" ht="20.100000000000001" customHeight="1" x14ac:dyDescent="0.2">
      <c r="A327" s="10"/>
      <c r="B327" s="26"/>
      <c r="C327" s="54">
        <v>3211</v>
      </c>
      <c r="D327" s="220" t="s">
        <v>183</v>
      </c>
      <c r="E327" s="178">
        <v>90</v>
      </c>
      <c r="F327" s="153">
        <v>90</v>
      </c>
      <c r="G327" s="106">
        <f t="shared" si="105"/>
        <v>0</v>
      </c>
    </row>
    <row r="328" spans="1:7" ht="20.100000000000001" customHeight="1" x14ac:dyDescent="0.2">
      <c r="A328" s="10"/>
      <c r="B328" s="26"/>
      <c r="C328" s="54">
        <v>3212</v>
      </c>
      <c r="D328" s="55" t="s">
        <v>77</v>
      </c>
      <c r="E328" s="199">
        <v>312</v>
      </c>
      <c r="F328" s="156">
        <v>312</v>
      </c>
      <c r="G328" s="106">
        <f t="shared" si="105"/>
        <v>0</v>
      </c>
    </row>
    <row r="329" spans="1:7" ht="20.100000000000001" customHeight="1" x14ac:dyDescent="0.2">
      <c r="A329" s="10"/>
      <c r="B329" s="26"/>
      <c r="C329" s="54">
        <v>3236</v>
      </c>
      <c r="D329" s="55" t="s">
        <v>168</v>
      </c>
      <c r="E329" s="199">
        <v>86</v>
      </c>
      <c r="F329" s="156">
        <v>86</v>
      </c>
      <c r="G329" s="106">
        <f t="shared" si="105"/>
        <v>0</v>
      </c>
    </row>
    <row r="330" spans="1:7" ht="20.100000000000001" customHeight="1" x14ac:dyDescent="0.2"/>
    <row r="331" spans="1:7" ht="20.100000000000001" customHeight="1" x14ac:dyDescent="0.2">
      <c r="D331" s="275"/>
      <c r="E331" s="275"/>
      <c r="F331" s="275"/>
      <c r="G331" s="275"/>
    </row>
    <row r="332" spans="1:7" ht="20.100000000000001" customHeight="1" x14ac:dyDescent="0.2">
      <c r="D332" s="275"/>
      <c r="E332" s="275"/>
      <c r="F332" s="275"/>
      <c r="G332" s="275"/>
    </row>
    <row r="333" spans="1:7" ht="20.100000000000001" customHeight="1" x14ac:dyDescent="0.2"/>
    <row r="334" spans="1:7" ht="20.100000000000001" customHeight="1" x14ac:dyDescent="0.2"/>
    <row r="335" spans="1:7" ht="20.100000000000001" customHeight="1" x14ac:dyDescent="0.2"/>
    <row r="336" spans="1:7" ht="20.100000000000001" customHeight="1" x14ac:dyDescent="0.2"/>
    <row r="337" ht="20.100000000000001" customHeight="1" x14ac:dyDescent="0.2"/>
    <row r="338" ht="20.100000000000001" customHeight="1" x14ac:dyDescent="0.2"/>
    <row r="339" ht="30.75" customHeight="1" x14ac:dyDescent="0.2"/>
    <row r="340" ht="29.25" customHeight="1" x14ac:dyDescent="0.2"/>
    <row r="341" ht="22.5" customHeight="1" x14ac:dyDescent="0.2"/>
    <row r="342" ht="23.25" customHeight="1" x14ac:dyDescent="0.2"/>
    <row r="343" ht="21" customHeight="1" x14ac:dyDescent="0.2"/>
    <row r="344" ht="22.5" customHeight="1" x14ac:dyDescent="0.2"/>
    <row r="345" ht="22.5" customHeight="1" x14ac:dyDescent="0.2"/>
    <row r="346" ht="27" customHeight="1" x14ac:dyDescent="0.2"/>
    <row r="347" ht="24.75" customHeight="1" x14ac:dyDescent="0.2"/>
    <row r="348" ht="27.75" customHeight="1" x14ac:dyDescent="0.2"/>
    <row r="349" ht="27" customHeight="1" x14ac:dyDescent="0.2"/>
    <row r="350" ht="25.5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</sheetData>
  <mergeCells count="6">
    <mergeCell ref="D331:G331"/>
    <mergeCell ref="D332:G332"/>
    <mergeCell ref="A4:G4"/>
    <mergeCell ref="A1:C1"/>
    <mergeCell ref="A2:C2"/>
    <mergeCell ref="A3:G3"/>
  </mergeCells>
  <phoneticPr fontId="0" type="noConversion"/>
  <pageMargins left="0.19685039370078741" right="0.19685039370078741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NASLOVNA</vt:lpstr>
      <vt:lpstr>OPĆI DIO</vt:lpstr>
      <vt:lpstr>PRIHODI</vt:lpstr>
      <vt:lpstr>RASHODI</vt:lpstr>
      <vt:lpstr>List1</vt:lpstr>
    </vt:vector>
  </TitlesOfParts>
  <Company>Istarska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Peruško Hajnc</dc:creator>
  <cp:lastModifiedBy>Verica</cp:lastModifiedBy>
  <cp:lastPrinted>2025-03-05T09:02:11Z</cp:lastPrinted>
  <dcterms:created xsi:type="dcterms:W3CDTF">2013-09-16T08:19:56Z</dcterms:created>
  <dcterms:modified xsi:type="dcterms:W3CDTF">2025-04-02T11:35:49Z</dcterms:modified>
</cp:coreProperties>
</file>