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ica\Desktop\My Documents\PRIPREMA ZA PLAN 2023 i PLANIRANJE 2018-25\FIN.PLAN 2023.-S.ŠSV.GORTAN\2. IZMJENA PLANA\"/>
    </mc:Choice>
  </mc:AlternateContent>
  <workbookProtection workbookPassword="C64C" lockStructure="1"/>
  <bookViews>
    <workbookView xWindow="90" yWindow="210" windowWidth="15180" windowHeight="8820" activeTab="3"/>
  </bookViews>
  <sheets>
    <sheet name="NASLOVNA" sheetId="2" r:id="rId1"/>
    <sheet name="OPĆI DIO" sheetId="4" r:id="rId2"/>
    <sheet name="PRIHODI" sheetId="3" r:id="rId3"/>
    <sheet name="RASHODI" sheetId="1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H13" i="4" l="1"/>
  <c r="H12" i="4" s="1"/>
  <c r="H15" i="4" s="1"/>
  <c r="H9" i="4"/>
  <c r="G13" i="4"/>
  <c r="D18" i="3" l="1"/>
  <c r="D8" i="3"/>
  <c r="C7" i="3"/>
  <c r="C8" i="3"/>
  <c r="C15" i="3"/>
  <c r="C18" i="3"/>
  <c r="D15" i="3"/>
  <c r="D13" i="3"/>
  <c r="D7" i="3" s="1"/>
  <c r="C13" i="3"/>
  <c r="F158" i="1" l="1"/>
  <c r="E158" i="1"/>
  <c r="F152" i="1"/>
  <c r="F151" i="1" s="1"/>
  <c r="F150" i="1" s="1"/>
  <c r="F149" i="1" s="1"/>
  <c r="F148" i="1" s="1"/>
  <c r="E152" i="1"/>
  <c r="E151" i="1" s="1"/>
  <c r="E150" i="1" s="1"/>
  <c r="E149" i="1" s="1"/>
  <c r="E148" i="1" s="1"/>
  <c r="F229" i="1"/>
  <c r="F228" i="1"/>
  <c r="F224" i="1"/>
  <c r="F219" i="1"/>
  <c r="F214" i="1" s="1"/>
  <c r="F213" i="1" s="1"/>
  <c r="F215" i="1"/>
  <c r="E224" i="1"/>
  <c r="E229" i="1"/>
  <c r="E228" i="1"/>
  <c r="E219" i="1"/>
  <c r="E215" i="1"/>
  <c r="F223" i="1" l="1"/>
  <c r="F222" i="1" s="1"/>
  <c r="E214" i="1"/>
  <c r="E213" i="1" s="1"/>
  <c r="F212" i="1"/>
  <c r="F211" i="1" s="1"/>
  <c r="E223" i="1"/>
  <c r="E222" i="1" s="1"/>
  <c r="F12" i="4"/>
  <c r="F15" i="4" s="1"/>
  <c r="F9" i="4"/>
  <c r="G12" i="4"/>
  <c r="G9" i="4"/>
  <c r="E212" i="1" l="1"/>
  <c r="E211" i="1" s="1"/>
  <c r="G15" i="4"/>
  <c r="F44" i="1"/>
  <c r="F42" i="1"/>
  <c r="F40" i="1"/>
  <c r="F38" i="1"/>
  <c r="F37" i="1" l="1"/>
  <c r="F36" i="1" s="1"/>
  <c r="F35" i="1" s="1"/>
  <c r="F27" i="1"/>
  <c r="F20" i="1"/>
  <c r="F15" i="1"/>
  <c r="F83" i="1"/>
  <c r="F80" i="1"/>
  <c r="F95" i="1"/>
  <c r="F94" i="1" s="1"/>
  <c r="F32" i="1"/>
  <c r="F31" i="1" s="1"/>
  <c r="F209" i="1"/>
  <c r="F207" i="1"/>
  <c r="F205" i="1"/>
  <c r="F198" i="1"/>
  <c r="F197" i="1" s="1"/>
  <c r="F195" i="1"/>
  <c r="F194" i="1" s="1"/>
  <c r="F193" i="1" s="1"/>
  <c r="F192" i="1" s="1"/>
  <c r="F184" i="1"/>
  <c r="F183" i="1" s="1"/>
  <c r="F182" i="1" s="1"/>
  <c r="F181" i="1" s="1"/>
  <c r="F189" i="1"/>
  <c r="F188" i="1" s="1"/>
  <c r="F187" i="1" s="1"/>
  <c r="F186" i="1" s="1"/>
  <c r="F130" i="1"/>
  <c r="F129" i="1" s="1"/>
  <c r="F128" i="1" s="1"/>
  <c r="F127" i="1" s="1"/>
  <c r="F90" i="1"/>
  <c r="E189" i="1"/>
  <c r="E188" i="1" s="1"/>
  <c r="F177" i="1"/>
  <c r="F176" i="1" s="1"/>
  <c r="F175" i="1" s="1"/>
  <c r="F174" i="1" s="1"/>
  <c r="E177" i="1"/>
  <c r="E176" i="1" s="1"/>
  <c r="E175" i="1" s="1"/>
  <c r="E174" i="1" s="1"/>
  <c r="F170" i="1"/>
  <c r="F169" i="1" s="1"/>
  <c r="F168" i="1" s="1"/>
  <c r="F166" i="1"/>
  <c r="F163" i="1"/>
  <c r="F161" i="1"/>
  <c r="F146" i="1"/>
  <c r="F145" i="1" s="1"/>
  <c r="F144" i="1" s="1"/>
  <c r="F143" i="1" s="1"/>
  <c r="F142" i="1" s="1"/>
  <c r="E135" i="1"/>
  <c r="E134" i="1" s="1"/>
  <c r="E133" i="1" s="1"/>
  <c r="E132" i="1" s="1"/>
  <c r="F140" i="1"/>
  <c r="F139" i="1" s="1"/>
  <c r="F138" i="1" s="1"/>
  <c r="F137" i="1" s="1"/>
  <c r="E140" i="1"/>
  <c r="E139" i="1" s="1"/>
  <c r="E138" i="1" s="1"/>
  <c r="E137" i="1" s="1"/>
  <c r="F124" i="1"/>
  <c r="F123" i="1" s="1"/>
  <c r="F122" i="1" s="1"/>
  <c r="F121" i="1" s="1"/>
  <c r="F119" i="1"/>
  <c r="F118" i="1" s="1"/>
  <c r="F116" i="1"/>
  <c r="F115" i="1" s="1"/>
  <c r="F112" i="1"/>
  <c r="F110" i="1"/>
  <c r="E110" i="1"/>
  <c r="F102" i="1"/>
  <c r="F104" i="1"/>
  <c r="F74" i="1"/>
  <c r="F72" i="1"/>
  <c r="F71" i="1" s="1"/>
  <c r="F68" i="1"/>
  <c r="F67" i="1" s="1"/>
  <c r="F50" i="1"/>
  <c r="F54" i="1"/>
  <c r="F59" i="1"/>
  <c r="F65" i="1"/>
  <c r="E68" i="1"/>
  <c r="E67" i="1" s="1"/>
  <c r="E59" i="1"/>
  <c r="E50" i="1"/>
  <c r="F180" i="1" l="1"/>
  <c r="F204" i="1"/>
  <c r="F203" i="1" s="1"/>
  <c r="F202" i="1" s="1"/>
  <c r="F201" i="1" s="1"/>
  <c r="F200" i="1" s="1"/>
  <c r="F49" i="1"/>
  <c r="F48" i="1" s="1"/>
  <c r="F157" i="1"/>
  <c r="F109" i="1"/>
  <c r="F108" i="1" s="1"/>
  <c r="F107" i="1" s="1"/>
  <c r="E187" i="1"/>
  <c r="F156" i="1"/>
  <c r="F155" i="1" s="1"/>
  <c r="F70" i="1"/>
  <c r="E40" i="1"/>
  <c r="E42" i="1"/>
  <c r="E44" i="1"/>
  <c r="F47" i="1" l="1"/>
  <c r="F46" i="1" s="1"/>
  <c r="E186" i="1"/>
  <c r="E112" i="1"/>
  <c r="E130" i="1"/>
  <c r="E163" i="1"/>
  <c r="E166" i="1" l="1"/>
  <c r="E161" i="1" l="1"/>
  <c r="E170" i="1"/>
  <c r="E169" i="1" s="1"/>
  <c r="E168" i="1" s="1"/>
  <c r="E157" i="1" l="1"/>
  <c r="E156" i="1"/>
  <c r="E155" i="1" s="1"/>
  <c r="E95" i="1"/>
  <c r="E94" i="1" s="1"/>
  <c r="E74" i="1"/>
  <c r="E198" i="1"/>
  <c r="E197" i="1" s="1"/>
  <c r="E195" i="1"/>
  <c r="E184" i="1"/>
  <c r="E183" i="1" s="1"/>
  <c r="E182" i="1" s="1"/>
  <c r="E181" i="1" s="1"/>
  <c r="E180" i="1" s="1"/>
  <c r="E194" i="1" l="1"/>
  <c r="E146" i="1"/>
  <c r="E145" i="1" s="1"/>
  <c r="E144" i="1" s="1"/>
  <c r="E143" i="1" s="1"/>
  <c r="E129" i="1"/>
  <c r="E128" i="1" s="1"/>
  <c r="E127" i="1" s="1"/>
  <c r="E116" i="1"/>
  <c r="E115" i="1" s="1"/>
  <c r="E119" i="1"/>
  <c r="E118" i="1" s="1"/>
  <c r="E104" i="1"/>
  <c r="E102" i="1"/>
  <c r="E90" i="1"/>
  <c r="E89" i="1" s="1"/>
  <c r="E85" i="1"/>
  <c r="E83" i="1"/>
  <c r="E80" i="1"/>
  <c r="E72" i="1"/>
  <c r="E71" i="1" s="1"/>
  <c r="E70" i="1" s="1"/>
  <c r="E65" i="1"/>
  <c r="E79" i="1" l="1"/>
  <c r="E101" i="1"/>
  <c r="E100" i="1" s="1"/>
  <c r="E99" i="1" s="1"/>
  <c r="E54" i="1"/>
  <c r="E49" i="1" s="1"/>
  <c r="E78" i="1" l="1"/>
  <c r="E77" i="1" s="1"/>
  <c r="E76" i="1" s="1"/>
  <c r="E48" i="1"/>
  <c r="E32" i="1" l="1"/>
  <c r="E31" i="1" s="1"/>
  <c r="E27" i="1"/>
  <c r="E20" i="1"/>
  <c r="E15" i="1"/>
  <c r="E11" i="1"/>
  <c r="E10" i="1" l="1"/>
  <c r="E38" i="1" l="1"/>
  <c r="E37" i="1" s="1"/>
  <c r="E36" i="1" s="1"/>
  <c r="E35" i="1" s="1"/>
  <c r="E34" i="1" s="1"/>
  <c r="E47" i="1"/>
  <c r="E46" i="1" s="1"/>
  <c r="E109" i="1"/>
  <c r="E108" i="1" s="1"/>
  <c r="E107" i="1" s="1"/>
  <c r="E154" i="1"/>
  <c r="E142" i="1"/>
  <c r="E98" i="1"/>
  <c r="E205" i="1"/>
  <c r="E209" i="1"/>
  <c r="E193" i="1"/>
  <c r="E192" i="1" l="1"/>
  <c r="E173" i="1"/>
  <c r="E172" i="1" s="1"/>
  <c r="E126" i="1"/>
  <c r="F135" i="1"/>
  <c r="E124" i="1"/>
  <c r="E123" i="1" s="1"/>
  <c r="E122" i="1" s="1"/>
  <c r="E121" i="1" s="1"/>
  <c r="E106" i="1" s="1"/>
  <c r="E191" i="1" l="1"/>
  <c r="E179" i="1" s="1"/>
  <c r="E97" i="1"/>
  <c r="E207" i="1"/>
  <c r="E204" i="1" l="1"/>
  <c r="F173" i="1"/>
  <c r="F172" i="1" s="1"/>
  <c r="E203" i="1" l="1"/>
  <c r="F134" i="1"/>
  <c r="F133" i="1" s="1"/>
  <c r="F132" i="1" l="1"/>
  <c r="F191" i="1"/>
  <c r="E202" i="1"/>
  <c r="F89" i="1"/>
  <c r="F85" i="1"/>
  <c r="E9" i="1"/>
  <c r="E8" i="1" s="1"/>
  <c r="E7" i="1" s="1"/>
  <c r="E6" i="1" s="1"/>
  <c r="F126" i="1" l="1"/>
  <c r="E201" i="1"/>
  <c r="E200" i="1" l="1"/>
  <c r="E5" i="1" s="1"/>
  <c r="F79" i="1" l="1"/>
  <c r="F78" i="1" s="1"/>
  <c r="F77" i="1" s="1"/>
  <c r="F76" i="1" s="1"/>
  <c r="F179" i="1" l="1"/>
  <c r="F101" i="1"/>
  <c r="F100" i="1" s="1"/>
  <c r="F99" i="1" s="1"/>
  <c r="F98" i="1" s="1"/>
  <c r="F154" i="1" l="1"/>
  <c r="F34" i="1" l="1"/>
  <c r="F106" i="1" l="1"/>
  <c r="F97" i="1" s="1"/>
  <c r="F11" i="1" l="1"/>
  <c r="F10" i="1" s="1"/>
  <c r="F9" i="1" s="1"/>
  <c r="F8" i="1" s="1"/>
  <c r="F7" i="1" s="1"/>
  <c r="F6" i="1" s="1"/>
  <c r="F5" i="1" s="1"/>
</calcChain>
</file>

<file path=xl/sharedStrings.xml><?xml version="1.0" encoding="utf-8"?>
<sst xmlns="http://schemas.openxmlformats.org/spreadsheetml/2006/main" count="364" uniqueCount="187">
  <si>
    <t>E21</t>
  </si>
  <si>
    <t xml:space="preserve">KONTO </t>
  </si>
  <si>
    <t xml:space="preserve">ŠIFRA </t>
  </si>
  <si>
    <t xml:space="preserve">Glavni program </t>
  </si>
  <si>
    <t xml:space="preserve">Program </t>
  </si>
  <si>
    <t xml:space="preserve">Aktivnost </t>
  </si>
  <si>
    <t xml:space="preserve">Izvor </t>
  </si>
  <si>
    <t xml:space="preserve">Kapitalni projekt </t>
  </si>
  <si>
    <t>SREDNJA ŠKOLA VLADIMIR GORTAN, BUJE</t>
  </si>
  <si>
    <t>GRAD BUJE</t>
  </si>
  <si>
    <t>Izvor</t>
  </si>
  <si>
    <t xml:space="preserve">Materijalni rashodi SŠ po kriterijima  </t>
  </si>
  <si>
    <t>ŽI decentralizirana sredstva</t>
  </si>
  <si>
    <t>ŠKOLA - vlastiti prihodi</t>
  </si>
  <si>
    <t>Program obrazovanja iznad standarda</t>
  </si>
  <si>
    <t>Aktivnost</t>
  </si>
  <si>
    <t>Pravilnik o proračunskoj klasifikaciji ( NN 26/10)</t>
  </si>
  <si>
    <t>PRIHODI UKUPNO</t>
  </si>
  <si>
    <t>PRIHODI POSLOVANJA</t>
  </si>
  <si>
    <t>RASHODI UKUPNO</t>
  </si>
  <si>
    <t>RASHODI  POSLOVANJA</t>
  </si>
  <si>
    <t>RAZLIKA - VIŠAK / MANJAK</t>
  </si>
  <si>
    <t>VIŠAK / MANJAK + NETO FINANCIRANJE</t>
  </si>
  <si>
    <t xml:space="preserve"> </t>
  </si>
  <si>
    <t>Troškovi zaposlenika</t>
  </si>
  <si>
    <t>Rashodi poslovanja</t>
  </si>
  <si>
    <t>Materijalni rashodi</t>
  </si>
  <si>
    <t>Naknade troškova zaposlenima</t>
  </si>
  <si>
    <t xml:space="preserve"> Rashodi za zaposlene</t>
  </si>
  <si>
    <t>Rashodi za materijal i energiju</t>
  </si>
  <si>
    <t>Rashodi za usluge</t>
  </si>
  <si>
    <t>Ostali nespomenuti rashodi poslovanja</t>
  </si>
  <si>
    <t>Financijaski rashodi</t>
  </si>
  <si>
    <t>Materijalni rashodi SŠ po stvarnom trošku</t>
  </si>
  <si>
    <t>A220101</t>
  </si>
  <si>
    <t>A220102</t>
  </si>
  <si>
    <t>Postrojenja i oprema</t>
  </si>
  <si>
    <t>Rashodi za nabavu nefinancijske imovine</t>
  </si>
  <si>
    <t>Rashodi za nabavu proizvedene dugotrajne imovine</t>
  </si>
  <si>
    <t>Financijski rashodi</t>
  </si>
  <si>
    <t>VRSTA PRIHODA</t>
  </si>
  <si>
    <t>Prihodi poslovanja</t>
  </si>
  <si>
    <t>Ostalii prihodi</t>
  </si>
  <si>
    <t>Vlasitit prihodi - obavljanjem ostalih poslova</t>
  </si>
  <si>
    <t>Prihodi iz proračuna</t>
  </si>
  <si>
    <t>VIŠAK IZ PRETHODNE GODINE</t>
  </si>
  <si>
    <t>SREDNJE ŠKOLSKO OBRAZOVANJE- UKUPNO</t>
  </si>
  <si>
    <t>RAČUN</t>
  </si>
  <si>
    <t>Ostali nespomenuti rashodi poslovanja-osiguranje</t>
  </si>
  <si>
    <t>A220103</t>
  </si>
  <si>
    <t>Zakon o fiskalnoj odgovornosti (NN 139/10, 19/14 )</t>
  </si>
  <si>
    <t>PRIHODI MZO</t>
  </si>
  <si>
    <t>Zavičajna nastava</t>
  </si>
  <si>
    <t>A230184</t>
  </si>
  <si>
    <t>53082</t>
  </si>
  <si>
    <t>Naziv</t>
  </si>
  <si>
    <t>Red.br.</t>
  </si>
  <si>
    <t>1.</t>
  </si>
  <si>
    <t>Zakon o proračunu (NN 135/20, 69/21, 122/21) na snazi od 17.11.2021.</t>
  </si>
  <si>
    <t>Ostali rashodi za zaposlene</t>
  </si>
  <si>
    <t>Doprinosi na plaće</t>
  </si>
  <si>
    <t>Ostali nespom. rashodi poslov.-troškovi sudskih postupaka</t>
  </si>
  <si>
    <t>Ministarstvo znanosti i obrazovanja za proračunske korisnike</t>
  </si>
  <si>
    <t>2201</t>
  </si>
  <si>
    <t>Redovna djelatnost srednjih škola-minimalni standard</t>
  </si>
  <si>
    <t>Prihodi od admin.pr. I po posebnim propisima</t>
  </si>
  <si>
    <t>Prihodi po posebnim propisima</t>
  </si>
  <si>
    <t>( Vesna Cindrić prof., predsjednik školskog odbora )</t>
  </si>
  <si>
    <t>Ostali rashodi za službena putovanja</t>
  </si>
  <si>
    <t>Uredski materijal</t>
  </si>
  <si>
    <t>Sitni inventar</t>
  </si>
  <si>
    <t>Službena, radna i zaštitna odjeća i obuća</t>
  </si>
  <si>
    <t>Materijal i dijelovi za tek. i investic. održavanje (građ.objekata, opreme i transp.sredstava)</t>
  </si>
  <si>
    <t>Usluge telefona, telefaksa</t>
  </si>
  <si>
    <t>Ostale usluge promidžbe i informiranja</t>
  </si>
  <si>
    <t xml:space="preserve">Ostale računalne usluge </t>
  </si>
  <si>
    <t>Ostale nespomenute usluge</t>
  </si>
  <si>
    <t>Usluge tek. i investic.održavanja (građ.objekata, opreme, prijev.sred.) -popravci sa i bez dijelova</t>
  </si>
  <si>
    <t>Ostale komunalne usluge (voda, smeće, dimnjač., dezinsekc.i deratiz.)</t>
  </si>
  <si>
    <t>Tuzemne članarine</t>
  </si>
  <si>
    <t>Bankarske usluge i usluge plat. Prometa</t>
  </si>
  <si>
    <t>Naknada za prijevoz na rad</t>
  </si>
  <si>
    <t>Zdravstvene i veterinarske usluge</t>
  </si>
  <si>
    <t>Premije osiguranja</t>
  </si>
  <si>
    <t>Intelektualne i osobne usluge</t>
  </si>
  <si>
    <t>Uredska oprema i namještaj</t>
  </si>
  <si>
    <t>Plaće-SUDSKI POSTUPCI</t>
  </si>
  <si>
    <t>Doprinosi na plaće-SUDSKI POSTUPCI</t>
  </si>
  <si>
    <t>Županijska natjecanja</t>
  </si>
  <si>
    <t>Nenamjenski prihodi i primici</t>
  </si>
  <si>
    <t>A220104</t>
  </si>
  <si>
    <t>Pristojbe i naknade</t>
  </si>
  <si>
    <t>Doprin.za obvez.osigur. U slučaju nezapos. po sudskoj presudi</t>
  </si>
  <si>
    <t>Ostali nespom. rashodi poslovanja</t>
  </si>
  <si>
    <t>Pristojbe i naknade-nakn.za nezapoš. osoba s invaliditetom</t>
  </si>
  <si>
    <t>Plaće (bruto)</t>
  </si>
  <si>
    <t>Plaće za redovan red</t>
  </si>
  <si>
    <t>Ostali financijski rashodi</t>
  </si>
  <si>
    <t>Ostali financijski rashodi-zatezne kamate po sudskoj presudi</t>
  </si>
  <si>
    <t>Materijalni troškovi iznad standarda</t>
  </si>
  <si>
    <t>Nakn. za rad predst.i izvršn. tijela, povjerenstava i s.</t>
  </si>
  <si>
    <t>Pomoći dane u inozemstvo i unutar opće države</t>
  </si>
  <si>
    <t>Prijenos između prorač.koris. Istog proračuna</t>
  </si>
  <si>
    <t>Tekući rijenosi između prorač.koris. Istog proračuna</t>
  </si>
  <si>
    <t>Ostali rashodi</t>
  </si>
  <si>
    <t>Tekuće donacije</t>
  </si>
  <si>
    <t>Tekuće donacije u novcu</t>
  </si>
  <si>
    <t>A230139</t>
  </si>
  <si>
    <t>Maturalne zabave</t>
  </si>
  <si>
    <t>A230145</t>
  </si>
  <si>
    <t>Vježbenička tvrtka za ekonomiste</t>
  </si>
  <si>
    <t>Vlastiti prihodi srednjih škola</t>
  </si>
  <si>
    <t>Rashodi za službena putovanja</t>
  </si>
  <si>
    <t>Ostale naknade troškova zaposlenima</t>
  </si>
  <si>
    <t>Usluge promidžbe i informiranja</t>
  </si>
  <si>
    <t>Seminari, savjetovanja i simpoziji (kotizacije, osposobljavanja.. )</t>
  </si>
  <si>
    <t>Ostale naknade troškova zaposlenima (autom. u služ. svrhe)</t>
  </si>
  <si>
    <t>Grad Buje za proračunske korisnike</t>
  </si>
  <si>
    <t>Opremanje u srednjim školama</t>
  </si>
  <si>
    <t>K240604</t>
  </si>
  <si>
    <t>A230102</t>
  </si>
  <si>
    <t>A230101</t>
  </si>
  <si>
    <t xml:space="preserve">          ____________________________________</t>
  </si>
  <si>
    <t xml:space="preserve"> PRIHODI  I  PRIMICI PO VRSTAMA</t>
  </si>
  <si>
    <t>Pristojbe i naknade-SUDSKE NAKNADE</t>
  </si>
  <si>
    <t>Ostale institucije za srednje škole-HSŠSD</t>
  </si>
  <si>
    <t>Donacije za srednju školu</t>
  </si>
  <si>
    <t>Knjige</t>
  </si>
  <si>
    <t>Knjige u knjižnicama</t>
  </si>
  <si>
    <t>T920104</t>
  </si>
  <si>
    <t>Projekt Erasmus+</t>
  </si>
  <si>
    <t>EU projekti kod prorač.korisnika u kulturi</t>
  </si>
  <si>
    <t>Prihodi od EU projekata-OSTALO</t>
  </si>
  <si>
    <t>PLAN 2023.</t>
  </si>
  <si>
    <t>NOVI PLAN 2023.</t>
  </si>
  <si>
    <t>Energija (električna, lož ulje)</t>
  </si>
  <si>
    <t>GRAD NOVIGRAD za prorač. korisnike</t>
  </si>
  <si>
    <t xml:space="preserve">Uredska oprema </t>
  </si>
  <si>
    <t>K240601</t>
  </si>
  <si>
    <t>Školski namještaj i oprema</t>
  </si>
  <si>
    <t>Opremanje kabineta</t>
  </si>
  <si>
    <t>Programi obrazovanja iznad standarda</t>
  </si>
  <si>
    <t>A230209</t>
  </si>
  <si>
    <t>Menstrualne higijenske potrepštine</t>
  </si>
  <si>
    <t>Ministarstvo rada, mirovin.sust., obitelji i socijalne politike za prorač.koris.</t>
  </si>
  <si>
    <t>Donacije i ost.rashodi</t>
  </si>
  <si>
    <t>Tekuće donacije u naravi</t>
  </si>
  <si>
    <t>Materijalni rashodi SŠ -drugi izvori</t>
  </si>
  <si>
    <t>Sportska i glazbena oprema</t>
  </si>
  <si>
    <t>II. REBALANS PLANA ZA 2023. GODINU</t>
  </si>
  <si>
    <t>I. OPĆI DIO</t>
  </si>
  <si>
    <t>PRIHODI OD PRODAJE NEFINANCIJSKE IMOVINE</t>
  </si>
  <si>
    <t>RASHODI ZA NABAVU NEFINANCIJSKE IMOVINE</t>
  </si>
  <si>
    <t>UKUPAN DONOS VIŠKA / MANJKA IZ PRETHODNE(IH) GODINE***</t>
  </si>
  <si>
    <t>VIŠAK / MANJAK IZ PRETHODNE(IH) GODINE KOJI ĆE SE RASPOREDITI / POKRITI</t>
  </si>
  <si>
    <t>Izmjene plana za 2023.</t>
  </si>
  <si>
    <t>Izvršenje 2022.</t>
  </si>
  <si>
    <t>Plan 2023.</t>
  </si>
  <si>
    <t>PLAN  2023.</t>
  </si>
  <si>
    <t>PRIHODI ŽUPANIJA-po kriterijima</t>
  </si>
  <si>
    <t>PRIHOD IŽ-po stvarnom trošku</t>
  </si>
  <si>
    <t>PRIHOD IŽ-iznad standarda</t>
  </si>
  <si>
    <t xml:space="preserve">Prihod iz proračuna za opremanje u srednjim školama </t>
  </si>
  <si>
    <t>MOZAIK 6</t>
  </si>
  <si>
    <t>T9201201</t>
  </si>
  <si>
    <t>Provedba projekta MOZAIK 6</t>
  </si>
  <si>
    <t>Strukturni fondovi EU</t>
  </si>
  <si>
    <t>Izleti i terenska nastava</t>
  </si>
  <si>
    <t>PRIHODI IZ PRORAČUNA</t>
  </si>
  <si>
    <t>Potpore od međunar.organiz.</t>
  </si>
  <si>
    <t>Prihod iz proračuna  - GRADOVI</t>
  </si>
  <si>
    <t>PRIHODI-higijenski ulušci</t>
  </si>
  <si>
    <t>Donacije</t>
  </si>
  <si>
    <t>PRIHOD IŽ-natjecanja</t>
  </si>
  <si>
    <t>PRIHOD IŽ-Zavičajna nas.</t>
  </si>
  <si>
    <t>PRIHOD IŽ-MOZAIK 6</t>
  </si>
  <si>
    <t>NOVI PLAN    2023.</t>
  </si>
  <si>
    <t xml:space="preserve">                                              ____________________________________</t>
  </si>
  <si>
    <t xml:space="preserve">                                          ( Vesna Cindrić prof., predsjednik školskog odbora )</t>
  </si>
  <si>
    <t xml:space="preserve">                                              __________________________________</t>
  </si>
  <si>
    <t xml:space="preserve">                            ( Vesna Cindrić prof., predsjednik školskog odbora )</t>
  </si>
  <si>
    <t xml:space="preserve">II. REBALANS PLANA ZA 2023. GODINU- RASHODI                  </t>
  </si>
  <si>
    <t xml:space="preserve"> Pravni izvori sastavljanja rebalansa financijskog plana:</t>
  </si>
  <si>
    <t xml:space="preserve">SAŽETAK RAČUNA PRIHODA I RASHODA </t>
  </si>
  <si>
    <t>Klasa: 400-04/23-01/04</t>
  </si>
  <si>
    <t>Ur. broj: 2105-1-01-23-2</t>
  </si>
  <si>
    <t xml:space="preserve"> Buje,20.11.2023.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</si>
</sst>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&quot;kn&quot;"/>
  </numFmts>
  <fonts count="51" x14ac:knownFonts="1"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</font>
    <font>
      <b/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1" borderId="0" applyNumberFormat="0" applyBorder="0" applyAlignment="0" applyProtection="0"/>
    <xf numFmtId="0" fontId="4" fillId="30" borderId="0" applyNumberFormat="0" applyBorder="0" applyAlignment="0" applyProtection="0"/>
    <xf numFmtId="0" fontId="6" fillId="21" borderId="0" applyNumberFormat="0" applyBorder="0" applyAlignment="0" applyProtection="0"/>
    <xf numFmtId="0" fontId="7" fillId="31" borderId="2" applyNumberFormat="0" applyAlignment="0" applyProtection="0"/>
    <xf numFmtId="0" fontId="8" fillId="22" borderId="3" applyNumberFormat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8" applyNumberFormat="0" applyFill="0" applyAlignment="0" applyProtection="0"/>
    <xf numFmtId="0" fontId="17" fillId="30" borderId="0" applyNumberFormat="0" applyBorder="0" applyAlignment="0" applyProtection="0"/>
    <xf numFmtId="0" fontId="1" fillId="29" borderId="1" applyNumberFormat="0" applyFont="0" applyAlignment="0" applyProtection="0"/>
    <xf numFmtId="0" fontId="1" fillId="0" borderId="0"/>
    <xf numFmtId="0" fontId="1" fillId="0" borderId="0"/>
    <xf numFmtId="0" fontId="31" fillId="0" borderId="0"/>
    <xf numFmtId="0" fontId="18" fillId="31" borderId="7" applyNumberFormat="0" applyAlignment="0" applyProtection="0"/>
    <xf numFmtId="4" fontId="19" fillId="38" borderId="9" applyNumberFormat="0" applyProtection="0">
      <alignment vertical="center"/>
    </xf>
    <xf numFmtId="4" fontId="20" fillId="38" borderId="9" applyNumberFormat="0" applyProtection="0">
      <alignment vertical="center"/>
    </xf>
    <xf numFmtId="4" fontId="19" fillId="38" borderId="9" applyNumberFormat="0" applyProtection="0">
      <alignment horizontal="left" vertical="center" indent="1"/>
    </xf>
    <xf numFmtId="0" fontId="19" fillId="38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" fillId="7" borderId="9" applyNumberFormat="0" applyProtection="0">
      <alignment horizontal="right" vertical="center"/>
    </xf>
    <xf numFmtId="4" fontId="2" fillId="3" borderId="9" applyNumberFormat="0" applyProtection="0">
      <alignment horizontal="right" vertical="center"/>
    </xf>
    <xf numFmtId="4" fontId="2" fillId="36" borderId="9" applyNumberFormat="0" applyProtection="0">
      <alignment horizontal="right" vertical="center"/>
    </xf>
    <xf numFmtId="4" fontId="2" fillId="13" borderId="9" applyNumberFormat="0" applyProtection="0">
      <alignment horizontal="right" vertical="center"/>
    </xf>
    <xf numFmtId="4" fontId="2" fillId="14" borderId="9" applyNumberFormat="0" applyProtection="0">
      <alignment horizontal="right" vertical="center"/>
    </xf>
    <xf numFmtId="4" fontId="2" fillId="37" borderId="9" applyNumberFormat="0" applyProtection="0">
      <alignment horizontal="right" vertical="center"/>
    </xf>
    <xf numFmtId="4" fontId="2" fillId="10" borderId="9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12" borderId="9" applyNumberFormat="0" applyProtection="0">
      <alignment horizontal="right" vertical="center"/>
    </xf>
    <xf numFmtId="4" fontId="19" fillId="40" borderId="10" applyNumberFormat="0" applyProtection="0">
      <alignment horizontal="left" vertical="center" indent="1"/>
    </xf>
    <xf numFmtId="4" fontId="2" fillId="41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4" fontId="2" fillId="2" borderId="9" applyNumberFormat="0" applyProtection="0">
      <alignment horizontal="right" vertical="center"/>
    </xf>
    <xf numFmtId="4" fontId="22" fillId="41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1" fillId="9" borderId="9" applyNumberFormat="0" applyProtection="0">
      <alignment horizontal="left" vertical="center" indent="1"/>
    </xf>
    <xf numFmtId="0" fontId="1" fillId="9" borderId="9" applyNumberFormat="0" applyProtection="0">
      <alignment horizontal="left" vertical="top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top" indent="1"/>
    </xf>
    <xf numFmtId="0" fontId="1" fillId="6" borderId="9" applyNumberFormat="0" applyProtection="0">
      <alignment horizontal="left" vertical="center" indent="1"/>
    </xf>
    <xf numFmtId="0" fontId="1" fillId="6" borderId="9" applyNumberFormat="0" applyProtection="0">
      <alignment horizontal="left" vertical="top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top" indent="1"/>
    </xf>
    <xf numFmtId="0" fontId="1" fillId="5" borderId="11" applyNumberFormat="0">
      <protection locked="0"/>
    </xf>
    <xf numFmtId="4" fontId="2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" fillId="4" borderId="9" applyNumberFormat="0" applyProtection="0">
      <alignment horizontal="left" vertical="center" indent="1"/>
    </xf>
    <xf numFmtId="0" fontId="2" fillId="4" borderId="9" applyNumberFormat="0" applyProtection="0">
      <alignment horizontal="left" vertical="top" indent="1"/>
    </xf>
    <xf numFmtId="4" fontId="2" fillId="41" borderId="9" applyNumberFormat="0" applyProtection="0">
      <alignment horizontal="right" vertical="center"/>
    </xf>
    <xf numFmtId="4" fontId="23" fillId="41" borderId="9" applyNumberFormat="0" applyProtection="0">
      <alignment horizontal="right" vertical="center"/>
    </xf>
    <xf numFmtId="4" fontId="2" fillId="2" borderId="9" applyNumberFormat="0" applyProtection="0">
      <alignment horizontal="left" vertical="center" indent="1"/>
    </xf>
    <xf numFmtId="0" fontId="2" fillId="2" borderId="9" applyNumberFormat="0" applyProtection="0">
      <alignment horizontal="left" vertical="top" indent="1"/>
    </xf>
    <xf numFmtId="4" fontId="24" fillId="42" borderId="0" applyNumberFormat="0" applyProtection="0">
      <alignment horizontal="left" vertical="center" indent="1"/>
    </xf>
    <xf numFmtId="4" fontId="25" fillId="41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2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8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Border="1"/>
    <xf numFmtId="165" fontId="0" fillId="0" borderId="0" xfId="0" applyNumberFormat="1" applyBorder="1"/>
    <xf numFmtId="0" fontId="0" fillId="0" borderId="0" xfId="0" applyAlignment="1"/>
    <xf numFmtId="0" fontId="29" fillId="0" borderId="0" xfId="0" applyFont="1" applyAlignment="1">
      <alignment horizontal="center" vertical="justify"/>
    </xf>
    <xf numFmtId="3" fontId="30" fillId="0" borderId="0" xfId="0" applyNumberFormat="1" applyFont="1" applyBorder="1"/>
    <xf numFmtId="0" fontId="1" fillId="0" borderId="0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8" fillId="0" borderId="0" xfId="0" applyFont="1" applyBorder="1"/>
    <xf numFmtId="0" fontId="0" fillId="0" borderId="0" xfId="0" applyBorder="1" applyAlignment="1">
      <alignment wrapText="1"/>
    </xf>
    <xf numFmtId="0" fontId="21" fillId="0" borderId="0" xfId="61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/>
    <xf numFmtId="0" fontId="35" fillId="0" borderId="11" xfId="0" applyFont="1" applyBorder="1" applyAlignment="1">
      <alignment horizontal="left" wrapText="1"/>
    </xf>
    <xf numFmtId="0" fontId="36" fillId="0" borderId="11" xfId="0" applyFont="1" applyBorder="1" applyAlignment="1">
      <alignment wrapText="1"/>
    </xf>
    <xf numFmtId="0" fontId="35" fillId="0" borderId="13" xfId="0" applyFont="1" applyBorder="1" applyAlignment="1">
      <alignment wrapText="1"/>
    </xf>
    <xf numFmtId="0" fontId="36" fillId="0" borderId="13" xfId="0" applyFont="1" applyBorder="1" applyAlignment="1"/>
    <xf numFmtId="0" fontId="37" fillId="0" borderId="13" xfId="0" applyFont="1" applyBorder="1" applyAlignment="1">
      <alignment horizontal="left"/>
    </xf>
    <xf numFmtId="0" fontId="36" fillId="0" borderId="13" xfId="0" applyFont="1" applyBorder="1" applyAlignment="1">
      <alignment wrapText="1"/>
    </xf>
    <xf numFmtId="0" fontId="35" fillId="0" borderId="11" xfId="0" applyFont="1" applyBorder="1" applyAlignment="1">
      <alignment wrapText="1"/>
    </xf>
    <xf numFmtId="0" fontId="36" fillId="0" borderId="11" xfId="0" applyFont="1" applyBorder="1" applyAlignment="1">
      <alignment horizontal="left"/>
    </xf>
    <xf numFmtId="0" fontId="36" fillId="0" borderId="15" xfId="0" applyFont="1" applyBorder="1" applyAlignment="1">
      <alignment wrapText="1"/>
    </xf>
    <xf numFmtId="49" fontId="37" fillId="0" borderId="15" xfId="0" applyNumberFormat="1" applyFont="1" applyBorder="1" applyAlignment="1">
      <alignment horizontal="right"/>
    </xf>
    <xf numFmtId="49" fontId="35" fillId="0" borderId="15" xfId="0" applyNumberFormat="1" applyFont="1" applyBorder="1"/>
    <xf numFmtId="0" fontId="38" fillId="0" borderId="11" xfId="0" applyFont="1" applyBorder="1" applyAlignment="1">
      <alignment horizontal="left"/>
    </xf>
    <xf numFmtId="0" fontId="38" fillId="0" borderId="11" xfId="0" applyFont="1" applyBorder="1" applyAlignment="1">
      <alignment wrapText="1"/>
    </xf>
    <xf numFmtId="0" fontId="37" fillId="0" borderId="11" xfId="0" applyFont="1" applyBorder="1" applyAlignment="1">
      <alignment horizontal="left"/>
    </xf>
    <xf numFmtId="0" fontId="39" fillId="0" borderId="11" xfId="0" applyFont="1" applyBorder="1" applyAlignment="1">
      <alignment horizontal="left"/>
    </xf>
    <xf numFmtId="0" fontId="39" fillId="0" borderId="15" xfId="0" applyFont="1" applyBorder="1" applyAlignment="1">
      <alignment wrapText="1"/>
    </xf>
    <xf numFmtId="49" fontId="36" fillId="0" borderId="11" xfId="0" applyNumberFormat="1" applyFont="1" applyBorder="1" applyAlignment="1">
      <alignment wrapText="1"/>
    </xf>
    <xf numFmtId="49" fontId="39" fillId="0" borderId="15" xfId="0" applyNumberFormat="1" applyFont="1" applyBorder="1" applyAlignment="1">
      <alignment wrapText="1"/>
    </xf>
    <xf numFmtId="49" fontId="37" fillId="0" borderId="15" xfId="0" applyNumberFormat="1" applyFont="1" applyFill="1" applyBorder="1" applyAlignment="1">
      <alignment wrapText="1"/>
    </xf>
    <xf numFmtId="49" fontId="37" fillId="0" borderId="15" xfId="0" applyNumberFormat="1" applyFont="1" applyBorder="1" applyAlignment="1">
      <alignment wrapText="1"/>
    </xf>
    <xf numFmtId="0" fontId="35" fillId="0" borderId="11" xfId="0" applyFont="1" applyBorder="1" applyAlignment="1">
      <alignment horizontal="left"/>
    </xf>
    <xf numFmtId="0" fontId="35" fillId="0" borderId="16" xfId="0" applyFont="1" applyBorder="1"/>
    <xf numFmtId="0" fontId="35" fillId="0" borderId="19" xfId="0" applyFont="1" applyBorder="1"/>
    <xf numFmtId="0" fontId="36" fillId="0" borderId="23" xfId="0" applyFont="1" applyBorder="1" applyAlignment="1">
      <alignment horizontal="left" wrapText="1"/>
    </xf>
    <xf numFmtId="0" fontId="43" fillId="0" borderId="15" xfId="0" applyFont="1" applyBorder="1" applyAlignment="1">
      <alignment horizontal="left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  <xf numFmtId="3" fontId="44" fillId="0" borderId="11" xfId="61" applyNumberFormat="1" applyFont="1" applyBorder="1" applyAlignment="1">
      <alignment horizontal="right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left"/>
    </xf>
    <xf numFmtId="0" fontId="38" fillId="43" borderId="14" xfId="0" applyFont="1" applyFill="1" applyBorder="1" applyAlignment="1">
      <alignment wrapText="1"/>
    </xf>
    <xf numFmtId="0" fontId="36" fillId="43" borderId="14" xfId="0" applyFont="1" applyFill="1" applyBorder="1" applyAlignment="1"/>
    <xf numFmtId="0" fontId="36" fillId="43" borderId="14" xfId="0" applyFont="1" applyFill="1" applyBorder="1" applyAlignment="1">
      <alignment horizontal="left"/>
    </xf>
    <xf numFmtId="0" fontId="36" fillId="43" borderId="22" xfId="0" applyFont="1" applyFill="1" applyBorder="1" applyAlignment="1">
      <alignment wrapText="1"/>
    </xf>
    <xf numFmtId="0" fontId="35" fillId="43" borderId="14" xfId="0" applyFont="1" applyFill="1" applyBorder="1" applyAlignment="1">
      <alignment wrapText="1"/>
    </xf>
    <xf numFmtId="49" fontId="36" fillId="43" borderId="22" xfId="0" applyNumberFormat="1" applyFont="1" applyFill="1" applyBorder="1" applyAlignment="1">
      <alignment horizontal="right"/>
    </xf>
    <xf numFmtId="49" fontId="40" fillId="0" borderId="11" xfId="0" applyNumberFormat="1" applyFont="1" applyBorder="1" applyAlignment="1">
      <alignment wrapText="1"/>
    </xf>
    <xf numFmtId="0" fontId="35" fillId="44" borderId="11" xfId="0" applyFont="1" applyFill="1" applyBorder="1" applyAlignment="1">
      <alignment wrapText="1"/>
    </xf>
    <xf numFmtId="0" fontId="38" fillId="44" borderId="11" xfId="0" applyFont="1" applyFill="1" applyBorder="1"/>
    <xf numFmtId="0" fontId="35" fillId="44" borderId="11" xfId="0" applyFont="1" applyFill="1" applyBorder="1" applyAlignment="1">
      <alignment horizontal="left"/>
    </xf>
    <xf numFmtId="0" fontId="36" fillId="44" borderId="15" xfId="0" applyFont="1" applyFill="1" applyBorder="1" applyAlignment="1">
      <alignment wrapText="1"/>
    </xf>
    <xf numFmtId="0" fontId="36" fillId="44" borderId="11" xfId="0" applyFont="1" applyFill="1" applyBorder="1" applyAlignment="1"/>
    <xf numFmtId="49" fontId="36" fillId="44" borderId="15" xfId="0" applyNumberFormat="1" applyFont="1" applyFill="1" applyBorder="1" applyAlignment="1">
      <alignment wrapText="1"/>
    </xf>
    <xf numFmtId="0" fontId="36" fillId="44" borderId="11" xfId="0" applyFont="1" applyFill="1" applyBorder="1" applyAlignment="1">
      <alignment horizontal="left"/>
    </xf>
    <xf numFmtId="0" fontId="40" fillId="0" borderId="11" xfId="0" applyFont="1" applyBorder="1" applyAlignment="1">
      <alignment horizontal="left"/>
    </xf>
    <xf numFmtId="0" fontId="40" fillId="0" borderId="15" xfId="0" applyFont="1" applyBorder="1" applyAlignment="1">
      <alignment wrapText="1"/>
    </xf>
    <xf numFmtId="49" fontId="40" fillId="0" borderId="15" xfId="0" applyNumberFormat="1" applyFont="1" applyBorder="1" applyAlignment="1">
      <alignment wrapText="1"/>
    </xf>
    <xf numFmtId="0" fontId="35" fillId="0" borderId="20" xfId="0" applyFont="1" applyBorder="1" applyAlignment="1">
      <alignment wrapText="1"/>
    </xf>
    <xf numFmtId="49" fontId="35" fillId="0" borderId="24" xfId="0" applyNumberFormat="1" applyFont="1" applyBorder="1"/>
    <xf numFmtId="0" fontId="38" fillId="0" borderId="20" xfId="0" applyFont="1" applyBorder="1" applyAlignment="1">
      <alignment horizontal="left"/>
    </xf>
    <xf numFmtId="0" fontId="35" fillId="0" borderId="16" xfId="0" applyFont="1" applyBorder="1" applyAlignment="1">
      <alignment wrapText="1"/>
    </xf>
    <xf numFmtId="49" fontId="35" fillId="0" borderId="18" xfId="0" applyNumberFormat="1" applyFont="1" applyBorder="1"/>
    <xf numFmtId="0" fontId="38" fillId="0" borderId="16" xfId="0" applyFont="1" applyBorder="1" applyAlignment="1">
      <alignment horizontal="left"/>
    </xf>
    <xf numFmtId="49" fontId="35" fillId="0" borderId="11" xfId="0" applyNumberFormat="1" applyFont="1" applyBorder="1"/>
    <xf numFmtId="0" fontId="35" fillId="0" borderId="14" xfId="0" applyFont="1" applyBorder="1" applyAlignment="1">
      <alignment wrapText="1"/>
    </xf>
    <xf numFmtId="0" fontId="38" fillId="0" borderId="11" xfId="0" applyFont="1" applyBorder="1"/>
    <xf numFmtId="0" fontId="35" fillId="0" borderId="14" xfId="0" applyFont="1" applyBorder="1"/>
    <xf numFmtId="0" fontId="37" fillId="0" borderId="14" xfId="0" applyFont="1" applyBorder="1" applyAlignment="1">
      <alignment horizontal="left"/>
    </xf>
    <xf numFmtId="49" fontId="39" fillId="0" borderId="11" xfId="0" applyNumberFormat="1" applyFont="1" applyBorder="1" applyAlignment="1">
      <alignment wrapText="1"/>
    </xf>
    <xf numFmtId="0" fontId="40" fillId="0" borderId="22" xfId="0" applyFont="1" applyBorder="1" applyAlignment="1">
      <alignment wrapText="1"/>
    </xf>
    <xf numFmtId="0" fontId="38" fillId="44" borderId="11" xfId="0" applyFont="1" applyFill="1" applyBorder="1" applyAlignment="1">
      <alignment wrapText="1"/>
    </xf>
    <xf numFmtId="49" fontId="36" fillId="44" borderId="15" xfId="0" applyNumberFormat="1" applyFont="1" applyFill="1" applyBorder="1"/>
    <xf numFmtId="0" fontId="38" fillId="0" borderId="17" xfId="0" applyFont="1" applyBorder="1"/>
    <xf numFmtId="0" fontId="36" fillId="0" borderId="18" xfId="0" applyFont="1" applyBorder="1" applyAlignment="1">
      <alignment wrapText="1"/>
    </xf>
    <xf numFmtId="0" fontId="38" fillId="43" borderId="11" xfId="0" applyFont="1" applyFill="1" applyBorder="1" applyAlignment="1">
      <alignment wrapText="1"/>
    </xf>
    <xf numFmtId="0" fontId="36" fillId="43" borderId="11" xfId="0" applyFont="1" applyFill="1" applyBorder="1" applyAlignment="1"/>
    <xf numFmtId="0" fontId="37" fillId="43" borderId="11" xfId="0" applyFont="1" applyFill="1" applyBorder="1" applyAlignment="1">
      <alignment horizontal="left"/>
    </xf>
    <xf numFmtId="49" fontId="36" fillId="43" borderId="15" xfId="0" applyNumberFormat="1" applyFont="1" applyFill="1" applyBorder="1" applyAlignment="1">
      <alignment wrapText="1"/>
    </xf>
    <xf numFmtId="0" fontId="40" fillId="0" borderId="16" xfId="0" applyFont="1" applyBorder="1" applyAlignment="1">
      <alignment wrapText="1"/>
    </xf>
    <xf numFmtId="0" fontId="37" fillId="0" borderId="11" xfId="0" applyFont="1" applyBorder="1" applyAlignment="1">
      <alignment wrapText="1"/>
    </xf>
    <xf numFmtId="0" fontId="40" fillId="0" borderId="11" xfId="0" applyFont="1" applyBorder="1" applyAlignment="1">
      <alignment wrapText="1"/>
    </xf>
    <xf numFmtId="0" fontId="40" fillId="0" borderId="20" xfId="0" applyFont="1" applyBorder="1" applyAlignment="1">
      <alignment wrapText="1"/>
    </xf>
    <xf numFmtId="0" fontId="38" fillId="46" borderId="11" xfId="0" applyFont="1" applyFill="1" applyBorder="1" applyAlignment="1">
      <alignment wrapText="1"/>
    </xf>
    <xf numFmtId="0" fontId="36" fillId="46" borderId="11" xfId="0" applyFont="1" applyFill="1" applyBorder="1" applyAlignment="1"/>
    <xf numFmtId="49" fontId="36" fillId="0" borderId="15" xfId="0" applyNumberFormat="1" applyFont="1" applyBorder="1" applyAlignment="1">
      <alignment wrapText="1"/>
    </xf>
    <xf numFmtId="0" fontId="36" fillId="0" borderId="11" xfId="0" applyFont="1" applyBorder="1" applyAlignment="1"/>
    <xf numFmtId="0" fontId="37" fillId="0" borderId="11" xfId="0" applyFont="1" applyBorder="1" applyAlignment="1"/>
    <xf numFmtId="0" fontId="37" fillId="44" borderId="11" xfId="0" applyFont="1" applyFill="1" applyBorder="1" applyAlignment="1">
      <alignment horizontal="left"/>
    </xf>
    <xf numFmtId="0" fontId="38" fillId="0" borderId="19" xfId="0" applyFont="1" applyBorder="1"/>
    <xf numFmtId="0" fontId="35" fillId="0" borderId="23" xfId="0" applyFont="1" applyBorder="1"/>
    <xf numFmtId="0" fontId="40" fillId="0" borderId="11" xfId="0" applyFont="1" applyBorder="1"/>
    <xf numFmtId="0" fontId="40" fillId="0" borderId="11" xfId="0" applyFont="1" applyBorder="1" applyAlignment="1">
      <alignment vertical="center" wrapText="1"/>
    </xf>
    <xf numFmtId="0" fontId="40" fillId="0" borderId="28" xfId="0" applyFont="1" applyBorder="1"/>
    <xf numFmtId="0" fontId="38" fillId="0" borderId="16" xfId="0" applyFont="1" applyBorder="1"/>
    <xf numFmtId="0" fontId="38" fillId="0" borderId="20" xfId="0" applyFont="1" applyBorder="1"/>
    <xf numFmtId="0" fontId="38" fillId="0" borderId="21" xfId="0" applyFont="1" applyBorder="1"/>
    <xf numFmtId="0" fontId="37" fillId="0" borderId="14" xfId="0" applyFont="1" applyBorder="1" applyAlignment="1"/>
    <xf numFmtId="0" fontId="39" fillId="0" borderId="11" xfId="0" applyFont="1" applyBorder="1" applyAlignment="1">
      <alignment wrapText="1"/>
    </xf>
    <xf numFmtId="0" fontId="0" fillId="0" borderId="0" xfId="0" applyAlignment="1"/>
    <xf numFmtId="0" fontId="32" fillId="0" borderId="0" xfId="0" applyFont="1" applyAlignment="1"/>
    <xf numFmtId="0" fontId="35" fillId="0" borderId="16" xfId="0" applyFont="1" applyBorder="1" applyAlignment="1">
      <alignment horizontal="left"/>
    </xf>
    <xf numFmtId="49" fontId="40" fillId="0" borderId="11" xfId="0" applyNumberFormat="1" applyFont="1" applyBorder="1" applyAlignment="1">
      <alignment horizontal="left" vertical="center" wrapText="1"/>
    </xf>
    <xf numFmtId="4" fontId="36" fillId="45" borderId="13" xfId="0" applyNumberFormat="1" applyFont="1" applyFill="1" applyBorder="1"/>
    <xf numFmtId="4" fontId="38" fillId="43" borderId="11" xfId="0" applyNumberFormat="1" applyFont="1" applyFill="1" applyBorder="1"/>
    <xf numFmtId="4" fontId="36" fillId="44" borderId="11" xfId="0" applyNumberFormat="1" applyFont="1" applyFill="1" applyBorder="1"/>
    <xf numFmtId="4" fontId="36" fillId="0" borderId="11" xfId="0" applyNumberFormat="1" applyFont="1" applyBorder="1"/>
    <xf numFmtId="4" fontId="39" fillId="0" borderId="11" xfId="0" applyNumberFormat="1" applyFont="1" applyBorder="1"/>
    <xf numFmtId="4" fontId="40" fillId="0" borderId="11" xfId="0" applyNumberFormat="1" applyFont="1" applyBorder="1"/>
    <xf numFmtId="4" fontId="36" fillId="46" borderId="11" xfId="0" applyNumberFormat="1" applyFont="1" applyFill="1" applyBorder="1"/>
    <xf numFmtId="4" fontId="39" fillId="44" borderId="11" xfId="0" applyNumberFormat="1" applyFont="1" applyFill="1" applyBorder="1"/>
    <xf numFmtId="4" fontId="46" fillId="0" borderId="11" xfId="0" applyNumberFormat="1" applyFont="1" applyBorder="1"/>
    <xf numFmtId="4" fontId="38" fillId="44" borderId="11" xfId="0" applyNumberFormat="1" applyFont="1" applyFill="1" applyBorder="1"/>
    <xf numFmtId="4" fontId="38" fillId="46" borderId="11" xfId="0" applyNumberFormat="1" applyFont="1" applyFill="1" applyBorder="1"/>
    <xf numFmtId="4" fontId="38" fillId="0" borderId="11" xfId="0" applyNumberFormat="1" applyFont="1" applyBorder="1"/>
    <xf numFmtId="4" fontId="38" fillId="0" borderId="16" xfId="0" applyNumberFormat="1" applyFont="1" applyBorder="1"/>
    <xf numFmtId="4" fontId="36" fillId="43" borderId="11" xfId="0" applyNumberFormat="1" applyFont="1" applyFill="1" applyBorder="1"/>
    <xf numFmtId="4" fontId="35" fillId="0" borderId="11" xfId="0" applyNumberFormat="1" applyFont="1" applyBorder="1"/>
    <xf numFmtId="4" fontId="36" fillId="44" borderId="11" xfId="0" applyNumberFormat="1" applyFont="1" applyFill="1" applyBorder="1" applyAlignment="1"/>
    <xf numFmtId="4" fontId="36" fillId="0" borderId="11" xfId="0" applyNumberFormat="1" applyFont="1" applyBorder="1" applyAlignment="1"/>
    <xf numFmtId="4" fontId="38" fillId="44" borderId="11" xfId="0" applyNumberFormat="1" applyFont="1" applyFill="1" applyBorder="1" applyAlignment="1"/>
    <xf numFmtId="4" fontId="38" fillId="0" borderId="11" xfId="0" applyNumberFormat="1" applyFont="1" applyBorder="1" applyAlignment="1"/>
    <xf numFmtId="4" fontId="35" fillId="0" borderId="11" xfId="0" applyNumberFormat="1" applyFont="1" applyBorder="1" applyAlignment="1"/>
    <xf numFmtId="4" fontId="45" fillId="0" borderId="11" xfId="0" applyNumberFormat="1" applyFont="1" applyBorder="1"/>
    <xf numFmtId="4" fontId="36" fillId="43" borderId="14" xfId="0" applyNumberFormat="1" applyFont="1" applyFill="1" applyBorder="1"/>
    <xf numFmtId="4" fontId="36" fillId="44" borderId="14" xfId="0" applyNumberFormat="1" applyFont="1" applyFill="1" applyBorder="1"/>
    <xf numFmtId="4" fontId="47" fillId="0" borderId="11" xfId="0" applyNumberFormat="1" applyFont="1" applyBorder="1"/>
    <xf numFmtId="0" fontId="36" fillId="0" borderId="30" xfId="0" applyFont="1" applyBorder="1" applyAlignment="1">
      <alignment horizontal="left" wrapText="1"/>
    </xf>
    <xf numFmtId="0" fontId="35" fillId="0" borderId="22" xfId="0" applyFont="1" applyBorder="1"/>
    <xf numFmtId="0" fontId="38" fillId="47" borderId="14" xfId="0" applyFont="1" applyFill="1" applyBorder="1" applyAlignment="1">
      <alignment wrapText="1"/>
    </xf>
    <xf numFmtId="0" fontId="36" fillId="47" borderId="11" xfId="0" applyFont="1" applyFill="1" applyBorder="1" applyAlignment="1"/>
    <xf numFmtId="0" fontId="36" fillId="47" borderId="11" xfId="0" applyFont="1" applyFill="1" applyBorder="1" applyAlignment="1">
      <alignment horizontal="left"/>
    </xf>
    <xf numFmtId="0" fontId="36" fillId="47" borderId="15" xfId="0" applyFont="1" applyFill="1" applyBorder="1" applyAlignment="1">
      <alignment wrapText="1"/>
    </xf>
    <xf numFmtId="4" fontId="36" fillId="47" borderId="11" xfId="0" applyNumberFormat="1" applyFont="1" applyFill="1" applyBorder="1"/>
    <xf numFmtId="4" fontId="40" fillId="46" borderId="11" xfId="0" applyNumberFormat="1" applyFont="1" applyFill="1" applyBorder="1"/>
    <xf numFmtId="4" fontId="0" fillId="0" borderId="0" xfId="0" applyNumberFormat="1" applyAlignment="1"/>
    <xf numFmtId="4" fontId="0" fillId="0" borderId="0" xfId="0" applyNumberFormat="1"/>
    <xf numFmtId="4" fontId="0" fillId="0" borderId="0" xfId="0" applyNumberFormat="1" applyBorder="1"/>
    <xf numFmtId="4" fontId="0" fillId="0" borderId="0" xfId="0" applyNumberFormat="1" applyFont="1"/>
    <xf numFmtId="49" fontId="36" fillId="0" borderId="15" xfId="0" applyNumberFormat="1" applyFont="1" applyFill="1" applyBorder="1" applyAlignment="1">
      <alignment wrapText="1"/>
    </xf>
    <xf numFmtId="4" fontId="36" fillId="0" borderId="14" xfId="0" applyNumberFormat="1" applyFont="1" applyBorder="1"/>
    <xf numFmtId="0" fontId="40" fillId="0" borderId="30" xfId="0" applyFont="1" applyBorder="1" applyAlignment="1">
      <alignment wrapText="1"/>
    </xf>
    <xf numFmtId="4" fontId="36" fillId="48" borderId="11" xfId="0" applyNumberFormat="1" applyFont="1" applyFill="1" applyBorder="1"/>
    <xf numFmtId="4" fontId="39" fillId="48" borderId="11" xfId="0" applyNumberFormat="1" applyFont="1" applyFill="1" applyBorder="1"/>
    <xf numFmtId="4" fontId="47" fillId="48" borderId="11" xfId="0" applyNumberFormat="1" applyFont="1" applyFill="1" applyBorder="1"/>
    <xf numFmtId="4" fontId="40" fillId="48" borderId="11" xfId="0" applyNumberFormat="1" applyFont="1" applyFill="1" applyBorder="1"/>
    <xf numFmtId="4" fontId="46" fillId="48" borderId="11" xfId="0" applyNumberFormat="1" applyFont="1" applyFill="1" applyBorder="1"/>
    <xf numFmtId="4" fontId="38" fillId="48" borderId="11" xfId="0" applyNumberFormat="1" applyFont="1" applyFill="1" applyBorder="1"/>
    <xf numFmtId="4" fontId="38" fillId="48" borderId="16" xfId="0" applyNumberFormat="1" applyFont="1" applyFill="1" applyBorder="1"/>
    <xf numFmtId="4" fontId="35" fillId="48" borderId="11" xfId="0" applyNumberFormat="1" applyFont="1" applyFill="1" applyBorder="1"/>
    <xf numFmtId="4" fontId="36" fillId="48" borderId="11" xfId="0" applyNumberFormat="1" applyFont="1" applyFill="1" applyBorder="1" applyAlignment="1"/>
    <xf numFmtId="4" fontId="38" fillId="48" borderId="11" xfId="0" applyNumberFormat="1" applyFont="1" applyFill="1" applyBorder="1" applyAlignment="1"/>
    <xf numFmtId="4" fontId="45" fillId="48" borderId="11" xfId="0" applyNumberFormat="1" applyFont="1" applyFill="1" applyBorder="1"/>
    <xf numFmtId="4" fontId="36" fillId="48" borderId="14" xfId="0" applyNumberFormat="1" applyFont="1" applyFill="1" applyBorder="1"/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44" fillId="0" borderId="0" xfId="0" applyNumberFormat="1" applyFont="1" applyFill="1" applyBorder="1" applyAlignment="1" applyProtection="1">
      <alignment horizontal="left" wrapText="1"/>
    </xf>
    <xf numFmtId="0" fontId="42" fillId="0" borderId="0" xfId="0" applyNumberFormat="1" applyFont="1" applyFill="1" applyBorder="1" applyAlignment="1" applyProtection="1">
      <alignment wrapText="1"/>
    </xf>
    <xf numFmtId="0" fontId="44" fillId="0" borderId="30" xfId="0" applyNumberFormat="1" applyFont="1" applyFill="1" applyBorder="1" applyAlignment="1" applyProtection="1">
      <alignment horizontal="center" vertical="center" wrapText="1"/>
    </xf>
    <xf numFmtId="0" fontId="50" fillId="0" borderId="30" xfId="0" applyFont="1" applyBorder="1" applyAlignment="1">
      <alignment horizontal="center" vertical="center"/>
    </xf>
    <xf numFmtId="0" fontId="44" fillId="0" borderId="19" xfId="0" quotePrefix="1" applyFont="1" applyBorder="1" applyAlignment="1">
      <alignment horizontal="left" wrapText="1"/>
    </xf>
    <xf numFmtId="0" fontId="44" fillId="0" borderId="25" xfId="0" quotePrefix="1" applyFont="1" applyBorder="1" applyAlignment="1">
      <alignment horizontal="left" wrapText="1"/>
    </xf>
    <xf numFmtId="0" fontId="44" fillId="0" borderId="25" xfId="0" quotePrefix="1" applyFont="1" applyBorder="1" applyAlignment="1">
      <alignment horizontal="center" wrapText="1"/>
    </xf>
    <xf numFmtId="0" fontId="44" fillId="0" borderId="25" xfId="0" quotePrefix="1" applyNumberFormat="1" applyFont="1" applyFill="1" applyBorder="1" applyAlignment="1" applyProtection="1">
      <alignment horizontal="left"/>
    </xf>
    <xf numFmtId="0" fontId="44" fillId="46" borderId="11" xfId="0" applyNumberFormat="1" applyFont="1" applyFill="1" applyBorder="1" applyAlignment="1" applyProtection="1">
      <alignment horizontal="center" vertical="center" wrapText="1"/>
    </xf>
    <xf numFmtId="0" fontId="43" fillId="44" borderId="19" xfId="0" applyFont="1" applyFill="1" applyBorder="1" applyAlignment="1">
      <alignment horizontal="left" vertical="center"/>
    </xf>
    <xf numFmtId="0" fontId="41" fillId="44" borderId="25" xfId="0" applyNumberFormat="1" applyFont="1" applyFill="1" applyBorder="1" applyAlignment="1" applyProtection="1">
      <alignment vertical="center"/>
    </xf>
    <xf numFmtId="3" fontId="44" fillId="0" borderId="11" xfId="0" applyNumberFormat="1" applyFont="1" applyBorder="1" applyAlignment="1">
      <alignment horizontal="right"/>
    </xf>
    <xf numFmtId="0" fontId="44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/>
    <xf numFmtId="0" fontId="44" fillId="0" borderId="19" xfId="0" applyFont="1" applyBorder="1"/>
    <xf numFmtId="0" fontId="49" fillId="0" borderId="19" xfId="0" applyFont="1" applyBorder="1" applyAlignment="1">
      <alignment horizontal="center"/>
    </xf>
    <xf numFmtId="3" fontId="44" fillId="0" borderId="15" xfId="61" applyNumberFormat="1" applyFont="1" applyBorder="1" applyAlignment="1">
      <alignment horizontal="right"/>
    </xf>
    <xf numFmtId="0" fontId="44" fillId="0" borderId="0" xfId="0" quotePrefix="1" applyNumberFormat="1" applyFont="1" applyFill="1" applyBorder="1" applyAlignment="1" applyProtection="1">
      <alignment horizontal="center" vertical="center" wrapText="1"/>
    </xf>
    <xf numFmtId="3" fontId="44" fillId="49" borderId="19" xfId="0" quotePrefix="1" applyNumberFormat="1" applyFont="1" applyFill="1" applyBorder="1" applyAlignment="1">
      <alignment horizontal="right"/>
    </xf>
    <xf numFmtId="3" fontId="44" fillId="44" borderId="19" xfId="0" quotePrefix="1" applyNumberFormat="1" applyFont="1" applyFill="1" applyBorder="1" applyAlignment="1">
      <alignment horizontal="right"/>
    </xf>
    <xf numFmtId="0" fontId="49" fillId="0" borderId="0" xfId="0" applyFont="1"/>
    <xf numFmtId="4" fontId="37" fillId="0" borderId="11" xfId="0" applyNumberFormat="1" applyFont="1" applyBorder="1"/>
    <xf numFmtId="49" fontId="37" fillId="0" borderId="11" xfId="0" applyNumberFormat="1" applyFont="1" applyBorder="1" applyAlignment="1">
      <alignment wrapText="1"/>
    </xf>
    <xf numFmtId="0" fontId="38" fillId="0" borderId="11" xfId="0" applyFont="1" applyBorder="1" applyAlignment="1">
      <alignment horizontal="left" wrapText="1"/>
    </xf>
    <xf numFmtId="4" fontId="36" fillId="0" borderId="11" xfId="0" applyNumberFormat="1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2" fillId="0" borderId="0" xfId="0" applyFont="1" applyAlignment="1"/>
    <xf numFmtId="0" fontId="0" fillId="0" borderId="0" xfId="0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/>
    <xf numFmtId="0" fontId="43" fillId="0" borderId="31" xfId="0" applyFont="1" applyBorder="1" applyAlignment="1">
      <alignment horizontal="center" vertical="center"/>
    </xf>
    <xf numFmtId="4" fontId="43" fillId="0" borderId="11" xfId="0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 wrapText="1"/>
    </xf>
    <xf numFmtId="4" fontId="41" fillId="0" borderId="11" xfId="0" applyNumberFormat="1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4" fontId="42" fillId="0" borderId="11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4" fontId="44" fillId="44" borderId="11" xfId="0" applyNumberFormat="1" applyFont="1" applyFill="1" applyBorder="1" applyAlignment="1">
      <alignment horizontal="right"/>
    </xf>
    <xf numFmtId="4" fontId="44" fillId="0" borderId="11" xfId="0" applyNumberFormat="1" applyFont="1" applyFill="1" applyBorder="1" applyAlignment="1">
      <alignment horizontal="right"/>
    </xf>
    <xf numFmtId="4" fontId="44" fillId="0" borderId="11" xfId="0" applyNumberFormat="1" applyFont="1" applyBorder="1" applyAlignment="1">
      <alignment horizontal="right"/>
    </xf>
    <xf numFmtId="4" fontId="37" fillId="48" borderId="1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/>
    <xf numFmtId="0" fontId="30" fillId="0" borderId="0" xfId="0" applyFont="1" applyBorder="1" applyAlignment="1">
      <alignment horizontal="center"/>
    </xf>
    <xf numFmtId="0" fontId="29" fillId="0" borderId="0" xfId="0" applyFont="1" applyAlignment="1">
      <alignment horizontal="center" vertical="justify"/>
    </xf>
    <xf numFmtId="0" fontId="30" fillId="0" borderId="0" xfId="0" applyFont="1" applyBorder="1" applyAlignment="1">
      <alignment horizontal="left"/>
    </xf>
    <xf numFmtId="0" fontId="21" fillId="0" borderId="0" xfId="6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43" fillId="44" borderId="19" xfId="0" applyNumberFormat="1" applyFont="1" applyFill="1" applyBorder="1" applyAlignment="1" applyProtection="1">
      <alignment horizontal="left" vertical="center" wrapText="1"/>
    </xf>
    <xf numFmtId="0" fontId="41" fillId="44" borderId="25" xfId="0" applyNumberFormat="1" applyFont="1" applyFill="1" applyBorder="1" applyAlignment="1" applyProtection="1">
      <alignment vertical="center" wrapText="1"/>
    </xf>
    <xf numFmtId="0" fontId="41" fillId="44" borderId="25" xfId="0" applyNumberFormat="1" applyFont="1" applyFill="1" applyBorder="1" applyAlignment="1" applyProtection="1">
      <alignment vertical="center"/>
    </xf>
    <xf numFmtId="0" fontId="43" fillId="0" borderId="19" xfId="0" applyNumberFormat="1" applyFont="1" applyFill="1" applyBorder="1" applyAlignment="1" applyProtection="1">
      <alignment horizontal="left" vertical="center" wrapText="1"/>
    </xf>
    <xf numFmtId="0" fontId="41" fillId="0" borderId="25" xfId="0" applyNumberFormat="1" applyFont="1" applyFill="1" applyBorder="1" applyAlignment="1" applyProtection="1">
      <alignment vertical="center" wrapText="1"/>
    </xf>
    <xf numFmtId="0" fontId="41" fillId="0" borderId="25" xfId="0" applyNumberFormat="1" applyFont="1" applyFill="1" applyBorder="1" applyAlignment="1" applyProtection="1">
      <alignment vertical="center"/>
    </xf>
    <xf numFmtId="0" fontId="44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Alignment="1">
      <alignment wrapText="1"/>
    </xf>
    <xf numFmtId="0" fontId="44" fillId="49" borderId="19" xfId="0" applyNumberFormat="1" applyFont="1" applyFill="1" applyBorder="1" applyAlignment="1" applyProtection="1">
      <alignment horizontal="left" vertical="center" wrapText="1"/>
    </xf>
    <xf numFmtId="0" fontId="44" fillId="49" borderId="25" xfId="0" applyNumberFormat="1" applyFont="1" applyFill="1" applyBorder="1" applyAlignment="1" applyProtection="1">
      <alignment horizontal="left" vertical="center" wrapText="1"/>
    </xf>
    <xf numFmtId="0" fontId="44" fillId="49" borderId="15" xfId="0" applyNumberFormat="1" applyFont="1" applyFill="1" applyBorder="1" applyAlignment="1" applyProtection="1">
      <alignment horizontal="left" vertical="center" wrapText="1"/>
    </xf>
    <xf numFmtId="0" fontId="44" fillId="44" borderId="19" xfId="0" applyNumberFormat="1" applyFont="1" applyFill="1" applyBorder="1" applyAlignment="1" applyProtection="1">
      <alignment horizontal="left" vertical="center" wrapText="1"/>
    </xf>
    <xf numFmtId="0" fontId="44" fillId="44" borderId="25" xfId="0" applyNumberFormat="1" applyFont="1" applyFill="1" applyBorder="1" applyAlignment="1" applyProtection="1">
      <alignment horizontal="left" vertical="center" wrapText="1"/>
    </xf>
    <xf numFmtId="0" fontId="44" fillId="44" borderId="15" xfId="0" applyNumberFormat="1" applyFont="1" applyFill="1" applyBorder="1" applyAlignment="1" applyProtection="1">
      <alignment horizontal="left" vertical="center" wrapText="1"/>
    </xf>
    <xf numFmtId="0" fontId="43" fillId="0" borderId="19" xfId="0" quotePrefix="1" applyNumberFormat="1" applyFont="1" applyFill="1" applyBorder="1" applyAlignment="1" applyProtection="1">
      <alignment horizontal="left" vertical="center" wrapText="1"/>
    </xf>
    <xf numFmtId="0" fontId="32" fillId="0" borderId="0" xfId="0" applyFont="1" applyAlignment="1"/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44" fillId="0" borderId="19" xfId="61" applyNumberFormat="1" applyFont="1" applyFill="1" applyBorder="1" applyAlignment="1" applyProtection="1">
      <alignment horizontal="left" wrapText="1"/>
    </xf>
    <xf numFmtId="0" fontId="49" fillId="0" borderId="25" xfId="0" applyFont="1" applyBorder="1" applyAlignment="1">
      <alignment wrapText="1"/>
    </xf>
    <xf numFmtId="0" fontId="49" fillId="0" borderId="15" xfId="0" applyFont="1" applyBorder="1" applyAlignment="1">
      <alignment wrapText="1"/>
    </xf>
    <xf numFmtId="0" fontId="43" fillId="0" borderId="19" xfId="0" quotePrefix="1" applyFont="1" applyFill="1" applyBorder="1" applyAlignment="1">
      <alignment horizontal="left" vertical="center"/>
    </xf>
    <xf numFmtId="0" fontId="43" fillId="0" borderId="19" xfId="0" quotePrefix="1" applyFont="1" applyBorder="1" applyAlignment="1">
      <alignment horizontal="left" vertical="center"/>
    </xf>
    <xf numFmtId="0" fontId="43" fillId="44" borderId="19" xfId="0" quotePrefix="1" applyNumberFormat="1" applyFont="1" applyFill="1" applyBorder="1" applyAlignment="1" applyProtection="1">
      <alignment horizontal="left" vertical="center" wrapText="1"/>
    </xf>
    <xf numFmtId="0" fontId="44" fillId="0" borderId="19" xfId="61" quotePrefix="1" applyFont="1" applyBorder="1" applyAlignment="1">
      <alignment horizontal="center" wrapText="1"/>
    </xf>
    <xf numFmtId="0" fontId="49" fillId="0" borderId="25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21" fillId="0" borderId="29" xfId="61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/>
    <xf numFmtId="0" fontId="41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wrapText="1"/>
    </xf>
  </cellXfs>
  <cellStyles count="10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Bad" xfId="43"/>
    <cellStyle name="Calculation" xfId="44"/>
    <cellStyle name="Check Cell" xfId="45"/>
    <cellStyle name="Emphasis 1" xfId="46"/>
    <cellStyle name="Emphasis 2" xfId="47"/>
    <cellStyle name="Emphasis 3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" xfId="57"/>
    <cellStyle name="Normalno" xfId="0" builtinId="0"/>
    <cellStyle name="Note" xfId="58"/>
    <cellStyle name="Obično 2" xfId="59"/>
    <cellStyle name="Obično 3" xfId="60"/>
    <cellStyle name="Obično 4" xfId="61"/>
    <cellStyle name="Output" xfId="62"/>
    <cellStyle name="SAPBEXaggData" xfId="63"/>
    <cellStyle name="SAPBEXaggDataEmph" xfId="64"/>
    <cellStyle name="SAPBEXaggItem" xfId="65"/>
    <cellStyle name="SAPBEXaggItemX" xfId="66"/>
    <cellStyle name="SAPBEXchaText" xfId="67"/>
    <cellStyle name="SAPBEXexcBad7" xfId="68"/>
    <cellStyle name="SAPBEXexcBad8" xfId="69"/>
    <cellStyle name="SAPBEXexcBad9" xfId="70"/>
    <cellStyle name="SAPBEXexcCritical4" xfId="71"/>
    <cellStyle name="SAPBEXexcCritical5" xfId="72"/>
    <cellStyle name="SAPBEXexcCritical6" xfId="73"/>
    <cellStyle name="SAPBEXexcGood1" xfId="74"/>
    <cellStyle name="SAPBEXexcGood2" xfId="75"/>
    <cellStyle name="SAPBEXexcGood3" xfId="76"/>
    <cellStyle name="SAPBEXfilterDrill" xfId="77"/>
    <cellStyle name="SAPBEXfilterItem" xfId="78"/>
    <cellStyle name="SAPBEXfilterText" xfId="79"/>
    <cellStyle name="SAPBEXformats" xfId="80"/>
    <cellStyle name="SAPBEXheaderItem" xfId="81"/>
    <cellStyle name="SAPBEXheaderText" xfId="82"/>
    <cellStyle name="SAPBEXHLevel0" xfId="83"/>
    <cellStyle name="SAPBEXHLevel0X" xfId="84"/>
    <cellStyle name="SAPBEXHLevel1" xfId="85"/>
    <cellStyle name="SAPBEXHLevel1X" xfId="86"/>
    <cellStyle name="SAPBEXHLevel2" xfId="87"/>
    <cellStyle name="SAPBEXHLevel2X" xfId="88"/>
    <cellStyle name="SAPBEXHLevel3" xfId="89"/>
    <cellStyle name="SAPBEXHLevel3X" xfId="90"/>
    <cellStyle name="SAPBEXinputData" xfId="91"/>
    <cellStyle name="SAPBEXresData" xfId="92"/>
    <cellStyle name="SAPBEXresDataEmph" xfId="93"/>
    <cellStyle name="SAPBEXresItem" xfId="94"/>
    <cellStyle name="SAPBEXresItemX" xfId="95"/>
    <cellStyle name="SAPBEXstdData" xfId="96"/>
    <cellStyle name="SAPBEXstdDataEmph" xfId="97"/>
    <cellStyle name="SAPBEXstdItem" xfId="98"/>
    <cellStyle name="SAPBEXstdItemX" xfId="99"/>
    <cellStyle name="SAPBEXtitle" xfId="100"/>
    <cellStyle name="SAPBEXundefined" xfId="101"/>
    <cellStyle name="Sheet Title" xfId="102"/>
    <cellStyle name="Title" xfId="103"/>
    <cellStyle name="Total" xfId="104"/>
    <cellStyle name="Warning Text" xfId="105"/>
    <cellStyle name="Zarez 2" xfId="106"/>
  </cellStyles>
  <dxfs count="0"/>
  <tableStyles count="0" defaultTableStyle="TableStyleMedium9" defaultPivotStyle="PivotStyleLight16"/>
  <colors>
    <mruColors>
      <color rgb="FFFFFFCC"/>
      <color rgb="FFF3F3F3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3" workbookViewId="0">
      <selection activeCell="L15" sqref="L15"/>
    </sheetView>
  </sheetViews>
  <sheetFormatPr defaultRowHeight="12.75" x14ac:dyDescent="0.2"/>
  <cols>
    <col min="2" max="2" width="14.28515625" customWidth="1"/>
    <col min="8" max="8" width="9.140625" customWidth="1"/>
    <col min="9" max="9" width="4.5703125" customWidth="1"/>
    <col min="10" max="10" width="9.140625" customWidth="1"/>
  </cols>
  <sheetData>
    <row r="1" spans="1:8" x14ac:dyDescent="0.2">
      <c r="A1" s="6"/>
      <c r="B1" s="6"/>
      <c r="C1" s="7"/>
    </row>
    <row r="2" spans="1:8" ht="13.5" customHeight="1" x14ac:dyDescent="0.2">
      <c r="A2" s="6"/>
      <c r="B2" s="6"/>
      <c r="C2" s="7"/>
    </row>
    <row r="3" spans="1:8" ht="20.100000000000001" customHeight="1" x14ac:dyDescent="0.2">
      <c r="A3" s="216" t="s">
        <v>184</v>
      </c>
      <c r="B3" s="215"/>
      <c r="C3" s="215"/>
    </row>
    <row r="4" spans="1:8" ht="20.100000000000001" customHeight="1" x14ac:dyDescent="0.2">
      <c r="A4" s="217" t="s">
        <v>185</v>
      </c>
      <c r="B4" s="217"/>
      <c r="C4" s="218"/>
    </row>
    <row r="5" spans="1:8" ht="20.100000000000001" customHeight="1" x14ac:dyDescent="0.2"/>
    <row r="6" spans="1:8" ht="20.100000000000001" customHeight="1" x14ac:dyDescent="0.2">
      <c r="A6" s="1" t="s">
        <v>186</v>
      </c>
      <c r="C6" s="9"/>
      <c r="D6" s="9"/>
      <c r="E6" s="9"/>
      <c r="F6" s="8"/>
      <c r="G6" s="8"/>
      <c r="H6" s="8"/>
    </row>
    <row r="7" spans="1:8" ht="20.100000000000001" customHeight="1" x14ac:dyDescent="0.2">
      <c r="A7" s="8"/>
      <c r="B7" s="8"/>
      <c r="C7" s="9"/>
      <c r="D7" s="9"/>
      <c r="E7" s="9"/>
      <c r="F7" s="8"/>
      <c r="G7" s="8"/>
      <c r="H7" s="8"/>
    </row>
    <row r="14" spans="1:8" x14ac:dyDescent="0.2">
      <c r="B14" s="6"/>
      <c r="C14" s="219"/>
      <c r="D14" s="219"/>
      <c r="E14" s="219"/>
    </row>
    <row r="15" spans="1:8" x14ac:dyDescent="0.2">
      <c r="B15" s="6"/>
      <c r="C15" s="220"/>
      <c r="D15" s="220"/>
      <c r="E15" s="220"/>
    </row>
    <row r="16" spans="1:8" ht="23.25" customHeight="1" x14ac:dyDescent="0.2">
      <c r="B16" s="6"/>
      <c r="C16" s="220"/>
      <c r="D16" s="220"/>
      <c r="E16" s="220"/>
    </row>
    <row r="17" spans="2:11" x14ac:dyDescent="0.2">
      <c r="B17" s="6"/>
      <c r="C17" s="221"/>
      <c r="D17" s="221"/>
      <c r="E17" s="10"/>
    </row>
    <row r="18" spans="2:11" ht="45.75" customHeight="1" x14ac:dyDescent="0.2">
      <c r="B18" s="222" t="s">
        <v>149</v>
      </c>
      <c r="C18" s="223"/>
      <c r="D18" s="223"/>
      <c r="E18" s="223"/>
      <c r="F18" s="223"/>
      <c r="G18" s="215"/>
      <c r="H18" s="215"/>
      <c r="I18" s="8"/>
      <c r="J18" s="8"/>
      <c r="K18" s="8"/>
    </row>
    <row r="19" spans="2:11" ht="34.5" customHeight="1" x14ac:dyDescent="0.2">
      <c r="B19" s="16"/>
      <c r="C19" s="193"/>
      <c r="D19" s="193" t="s">
        <v>182</v>
      </c>
      <c r="E19" s="193"/>
      <c r="F19" s="193"/>
      <c r="G19" s="193"/>
      <c r="H19" s="193"/>
      <c r="I19" s="192"/>
      <c r="J19" s="192"/>
      <c r="K19" s="192"/>
    </row>
    <row r="20" spans="2:11" ht="33.75" customHeight="1" x14ac:dyDescent="0.2">
      <c r="B20" s="11"/>
      <c r="C20" s="15"/>
      <c r="D20" s="191"/>
      <c r="E20" s="214" t="s">
        <v>58</v>
      </c>
      <c r="F20" s="214"/>
      <c r="G20" s="214"/>
      <c r="H20" s="214"/>
      <c r="I20" s="214"/>
    </row>
    <row r="21" spans="2:11" ht="20.100000000000001" customHeight="1" x14ac:dyDescent="0.2">
      <c r="E21" s="1" t="s">
        <v>50</v>
      </c>
    </row>
    <row r="22" spans="2:11" ht="20.100000000000001" customHeight="1" x14ac:dyDescent="0.2">
      <c r="E22" s="1" t="s">
        <v>16</v>
      </c>
    </row>
    <row r="23" spans="2:11" ht="20.100000000000001" customHeight="1" x14ac:dyDescent="0.2"/>
    <row r="29" spans="2:11" x14ac:dyDescent="0.2">
      <c r="B29" s="12"/>
      <c r="C29" s="12"/>
      <c r="D29" s="12"/>
      <c r="E29" s="12"/>
      <c r="F29" s="12"/>
      <c r="G29" s="12"/>
    </row>
    <row r="30" spans="2:11" x14ac:dyDescent="0.2">
      <c r="B30" s="12"/>
      <c r="C30" s="12"/>
      <c r="D30" s="12"/>
      <c r="E30" s="12"/>
      <c r="F30" s="12"/>
      <c r="G30" s="12"/>
    </row>
    <row r="31" spans="2:11" x14ac:dyDescent="0.2">
      <c r="B31" s="12"/>
      <c r="C31" s="12"/>
      <c r="D31" s="12"/>
      <c r="E31" s="12"/>
      <c r="F31" s="12"/>
      <c r="G31" s="12"/>
    </row>
    <row r="32" spans="2:11" x14ac:dyDescent="0.2">
      <c r="B32" s="12"/>
      <c r="C32" s="12"/>
      <c r="D32" s="12"/>
      <c r="E32" s="12"/>
      <c r="F32" s="12"/>
      <c r="G32" s="12"/>
    </row>
    <row r="35" spans="3:7" x14ac:dyDescent="0.2">
      <c r="C35" s="1" t="s">
        <v>122</v>
      </c>
    </row>
    <row r="36" spans="3:7" x14ac:dyDescent="0.2">
      <c r="C36" s="215" t="s">
        <v>67</v>
      </c>
      <c r="D36" s="215"/>
      <c r="E36" s="215"/>
      <c r="F36" s="215"/>
      <c r="G36" s="215"/>
    </row>
  </sheetData>
  <sheetProtection algorithmName="SHA-512" hashValue="bdvWboVP7+tl2kSScqQx8BZl93s8JbgLyFdc0xxZ4IYZzK0DBztzn8LH8lRaarH8k3Ed1BgABq+SQWVgm230Uw==" saltValue="W6tVXnzieLB9NFR9xZjS9Q==" spinCount="100000" sheet="1" objects="1" scenarios="1"/>
  <mergeCells count="8">
    <mergeCell ref="E20:I20"/>
    <mergeCell ref="C36:G36"/>
    <mergeCell ref="A3:C3"/>
    <mergeCell ref="A4:C4"/>
    <mergeCell ref="C14:E14"/>
    <mergeCell ref="C15:E16"/>
    <mergeCell ref="C17:D17"/>
    <mergeCell ref="B18:H18"/>
  </mergeCells>
  <phoneticPr fontId="0" type="noConversion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C2"/>
    </sheetView>
  </sheetViews>
  <sheetFormatPr defaultRowHeight="12.75" x14ac:dyDescent="0.2"/>
  <cols>
    <col min="1" max="1" width="5.85546875" customWidth="1"/>
    <col min="5" max="5" width="9.140625" customWidth="1"/>
    <col min="6" max="6" width="16.140625" customWidth="1"/>
    <col min="7" max="7" width="16" customWidth="1"/>
    <col min="8" max="8" width="14.85546875" customWidth="1"/>
  </cols>
  <sheetData>
    <row r="1" spans="1:8" ht="15" customHeight="1" x14ac:dyDescent="0.2">
      <c r="A1" s="216" t="s">
        <v>184</v>
      </c>
      <c r="B1" s="215"/>
      <c r="C1" s="215"/>
    </row>
    <row r="2" spans="1:8" ht="17.25" customHeight="1" x14ac:dyDescent="0.2">
      <c r="A2" s="217" t="s">
        <v>185</v>
      </c>
      <c r="B2" s="217"/>
      <c r="C2" s="218"/>
    </row>
    <row r="3" spans="1:8" ht="45" customHeight="1" x14ac:dyDescent="0.2">
      <c r="A3" s="222" t="s">
        <v>149</v>
      </c>
      <c r="B3" s="239"/>
      <c r="C3" s="239"/>
      <c r="D3" s="239"/>
      <c r="E3" s="239"/>
      <c r="F3" s="239"/>
      <c r="G3" s="239"/>
      <c r="H3" s="215"/>
    </row>
    <row r="4" spans="1:8" ht="26.25" customHeight="1" x14ac:dyDescent="0.2">
      <c r="A4" s="240" t="s">
        <v>150</v>
      </c>
      <c r="B4" s="240"/>
      <c r="C4" s="240"/>
      <c r="D4" s="240"/>
      <c r="E4" s="240"/>
      <c r="F4" s="240"/>
      <c r="G4" s="240"/>
      <c r="H4" s="240"/>
    </row>
    <row r="5" spans="1:8" ht="18" customHeight="1" x14ac:dyDescent="0.2">
      <c r="A5" s="163"/>
      <c r="B5" s="163"/>
      <c r="C5" s="163"/>
      <c r="D5" s="163"/>
      <c r="E5" s="163"/>
      <c r="F5" s="163"/>
      <c r="G5" s="163"/>
      <c r="H5" s="163"/>
    </row>
    <row r="6" spans="1:8" ht="20.100000000000001" customHeight="1" x14ac:dyDescent="0.2">
      <c r="A6" s="230" t="s">
        <v>183</v>
      </c>
      <c r="B6" s="231"/>
      <c r="C6" s="231"/>
      <c r="D6" s="231"/>
      <c r="E6" s="231"/>
      <c r="F6" s="231"/>
      <c r="G6" s="231"/>
      <c r="H6" s="231"/>
    </row>
    <row r="7" spans="1:8" ht="20.100000000000001" customHeight="1" x14ac:dyDescent="0.2">
      <c r="A7" s="164"/>
      <c r="B7" s="165"/>
      <c r="C7" s="165"/>
      <c r="D7" s="165"/>
      <c r="E7" s="166"/>
      <c r="F7" s="167"/>
      <c r="G7" s="167"/>
      <c r="H7" s="167"/>
    </row>
    <row r="8" spans="1:8" ht="33" customHeight="1" x14ac:dyDescent="0.2">
      <c r="A8" s="168"/>
      <c r="B8" s="169"/>
      <c r="C8" s="169"/>
      <c r="D8" s="170"/>
      <c r="E8" s="171"/>
      <c r="F8" s="172" t="s">
        <v>156</v>
      </c>
      <c r="G8" s="172" t="s">
        <v>157</v>
      </c>
      <c r="H8" s="172" t="s">
        <v>155</v>
      </c>
    </row>
    <row r="9" spans="1:8" ht="20.100000000000001" customHeight="1" x14ac:dyDescent="0.2">
      <c r="A9" s="224" t="s">
        <v>17</v>
      </c>
      <c r="B9" s="225"/>
      <c r="C9" s="225"/>
      <c r="D9" s="225"/>
      <c r="E9" s="226"/>
      <c r="F9" s="210">
        <f>F10+F11</f>
        <v>744128</v>
      </c>
      <c r="G9" s="210">
        <f>G10+G11</f>
        <v>779524.76</v>
      </c>
      <c r="H9" s="210">
        <f>H10+H11</f>
        <v>774207.4</v>
      </c>
    </row>
    <row r="10" spans="1:8" ht="20.100000000000001" customHeight="1" x14ac:dyDescent="0.2">
      <c r="A10" s="227" t="s">
        <v>18</v>
      </c>
      <c r="B10" s="228"/>
      <c r="C10" s="228"/>
      <c r="D10" s="228"/>
      <c r="E10" s="229"/>
      <c r="F10" s="211">
        <v>744128</v>
      </c>
      <c r="G10" s="211">
        <v>779524.76</v>
      </c>
      <c r="H10" s="211">
        <v>774207.4</v>
      </c>
    </row>
    <row r="11" spans="1:8" ht="20.100000000000001" customHeight="1" x14ac:dyDescent="0.2">
      <c r="A11" s="244" t="s">
        <v>151</v>
      </c>
      <c r="B11" s="229"/>
      <c r="C11" s="229"/>
      <c r="D11" s="229"/>
      <c r="E11" s="229"/>
      <c r="F11" s="211">
        <v>0</v>
      </c>
      <c r="G11" s="211">
        <v>0</v>
      </c>
      <c r="H11" s="211">
        <v>0</v>
      </c>
    </row>
    <row r="12" spans="1:8" ht="20.100000000000001" customHeight="1" x14ac:dyDescent="0.2">
      <c r="A12" s="173" t="s">
        <v>19</v>
      </c>
      <c r="B12" s="174"/>
      <c r="C12" s="174"/>
      <c r="D12" s="174"/>
      <c r="E12" s="174"/>
      <c r="F12" s="210">
        <f>F13+F14</f>
        <v>744128</v>
      </c>
      <c r="G12" s="210">
        <f>G13+G14</f>
        <v>779524.76</v>
      </c>
      <c r="H12" s="210">
        <f>H13+H14</f>
        <v>774207.4</v>
      </c>
    </row>
    <row r="13" spans="1:8" ht="19.5" customHeight="1" x14ac:dyDescent="0.2">
      <c r="A13" s="238" t="s">
        <v>20</v>
      </c>
      <c r="B13" s="228"/>
      <c r="C13" s="228"/>
      <c r="D13" s="228"/>
      <c r="E13" s="228"/>
      <c r="F13" s="211">
        <v>738421</v>
      </c>
      <c r="G13" s="211">
        <f>G10-G14</f>
        <v>775104.34</v>
      </c>
      <c r="H13" s="211">
        <f>H10-H14</f>
        <v>772381.24</v>
      </c>
    </row>
    <row r="14" spans="1:8" ht="18.75" customHeight="1" x14ac:dyDescent="0.2">
      <c r="A14" s="245" t="s">
        <v>152</v>
      </c>
      <c r="B14" s="229"/>
      <c r="C14" s="229"/>
      <c r="D14" s="229"/>
      <c r="E14" s="229"/>
      <c r="F14" s="212">
        <v>5707</v>
      </c>
      <c r="G14" s="212">
        <v>4420.42</v>
      </c>
      <c r="H14" s="212">
        <v>1826.16</v>
      </c>
    </row>
    <row r="15" spans="1:8" ht="20.100000000000001" customHeight="1" x14ac:dyDescent="0.2">
      <c r="A15" s="246" t="s">
        <v>21</v>
      </c>
      <c r="B15" s="225"/>
      <c r="C15" s="225"/>
      <c r="D15" s="225"/>
      <c r="E15" s="225"/>
      <c r="F15" s="210">
        <f>F9-F12</f>
        <v>0</v>
      </c>
      <c r="G15" s="210">
        <f>G9-G12</f>
        <v>0</v>
      </c>
      <c r="H15" s="210">
        <f>H9-H12</f>
        <v>0</v>
      </c>
    </row>
    <row r="16" spans="1:8" x14ac:dyDescent="0.2">
      <c r="A16" s="176"/>
      <c r="B16" s="177"/>
      <c r="C16" s="177"/>
      <c r="D16" s="177"/>
      <c r="E16" s="177"/>
      <c r="F16" s="177"/>
      <c r="G16" s="177"/>
      <c r="H16" s="178"/>
    </row>
    <row r="17" spans="1:10" ht="32.25" customHeight="1" x14ac:dyDescent="0.2">
      <c r="A17" s="179" t="s">
        <v>56</v>
      </c>
      <c r="B17" s="247" t="s">
        <v>55</v>
      </c>
      <c r="C17" s="248"/>
      <c r="D17" s="248"/>
      <c r="E17" s="249"/>
      <c r="F17" s="172" t="s">
        <v>156</v>
      </c>
      <c r="G17" s="172" t="s">
        <v>157</v>
      </c>
      <c r="H17" s="172" t="s">
        <v>155</v>
      </c>
    </row>
    <row r="18" spans="1:10" ht="33" customHeight="1" x14ac:dyDescent="0.2">
      <c r="A18" s="180" t="s">
        <v>57</v>
      </c>
      <c r="B18" s="241" t="s">
        <v>45</v>
      </c>
      <c r="C18" s="242"/>
      <c r="D18" s="242"/>
      <c r="E18" s="243"/>
      <c r="F18" s="181">
        <v>5210</v>
      </c>
      <c r="G18" s="181">
        <v>0</v>
      </c>
      <c r="H18" s="47">
        <v>0</v>
      </c>
    </row>
    <row r="19" spans="1:10" ht="33.75" customHeight="1" x14ac:dyDescent="0.2">
      <c r="A19" s="182"/>
      <c r="B19" s="177"/>
      <c r="C19" s="177"/>
      <c r="D19" s="177"/>
      <c r="E19" s="177"/>
      <c r="F19" s="177"/>
      <c r="G19" s="177"/>
      <c r="H19" s="178"/>
    </row>
    <row r="20" spans="1:10" ht="34.5" customHeight="1" x14ac:dyDescent="0.2">
      <c r="A20" s="168"/>
      <c r="B20" s="169"/>
      <c r="C20" s="169"/>
      <c r="D20" s="170"/>
      <c r="E20" s="171"/>
      <c r="F20" s="172" t="s">
        <v>156</v>
      </c>
      <c r="G20" s="172" t="s">
        <v>157</v>
      </c>
      <c r="H20" s="172" t="s">
        <v>155</v>
      </c>
    </row>
    <row r="21" spans="1:10" ht="25.5" customHeight="1" x14ac:dyDescent="0.2">
      <c r="A21" s="232" t="s">
        <v>153</v>
      </c>
      <c r="B21" s="233"/>
      <c r="C21" s="233"/>
      <c r="D21" s="233"/>
      <c r="E21" s="234"/>
      <c r="F21" s="183">
        <v>0</v>
      </c>
      <c r="G21" s="183">
        <v>0</v>
      </c>
      <c r="H21" s="183"/>
    </row>
    <row r="22" spans="1:10" ht="34.5" customHeight="1" x14ac:dyDescent="0.2">
      <c r="A22" s="235" t="s">
        <v>154</v>
      </c>
      <c r="B22" s="236"/>
      <c r="C22" s="236"/>
      <c r="D22" s="236"/>
      <c r="E22" s="237"/>
      <c r="F22" s="184">
        <v>5210</v>
      </c>
      <c r="G22" s="184">
        <v>5210</v>
      </c>
      <c r="H22" s="184">
        <v>5210</v>
      </c>
    </row>
    <row r="23" spans="1:10" x14ac:dyDescent="0.2">
      <c r="A23" s="185"/>
      <c r="B23" s="185"/>
      <c r="C23" s="185"/>
      <c r="D23" s="185"/>
      <c r="E23" s="185"/>
      <c r="F23" s="185"/>
      <c r="G23" s="185"/>
      <c r="H23" s="185"/>
    </row>
    <row r="24" spans="1:10" ht="25.5" customHeight="1" x14ac:dyDescent="0.2">
      <c r="A24" s="185"/>
      <c r="B24" s="185"/>
      <c r="C24" s="185"/>
      <c r="D24" s="185"/>
      <c r="E24" s="185"/>
      <c r="F24" s="185"/>
      <c r="G24" s="185"/>
      <c r="H24" s="185"/>
    </row>
    <row r="25" spans="1:10" ht="12.75" customHeight="1" x14ac:dyDescent="0.2">
      <c r="A25" s="238" t="s">
        <v>22</v>
      </c>
      <c r="B25" s="228"/>
      <c r="C25" s="228"/>
      <c r="D25" s="228"/>
      <c r="E25" s="228"/>
      <c r="F25" s="175">
        <v>5210</v>
      </c>
      <c r="G25" s="175">
        <v>5210</v>
      </c>
      <c r="H25" s="175">
        <v>5210</v>
      </c>
    </row>
    <row r="29" spans="1:10" ht="18.75" customHeight="1" x14ac:dyDescent="0.2">
      <c r="F29" s="1" t="s">
        <v>122</v>
      </c>
    </row>
    <row r="30" spans="1:10" ht="18.75" customHeight="1" x14ac:dyDescent="0.2">
      <c r="F30" s="215" t="s">
        <v>67</v>
      </c>
      <c r="G30" s="215"/>
      <c r="H30" s="215"/>
      <c r="I30" s="215"/>
      <c r="J30" s="215"/>
    </row>
  </sheetData>
  <sheetProtection algorithmName="SHA-512" hashValue="rDDk11brlFXZE3QQ2WIHkeT4EA0cMpGyx5sYr5hq1Ti0jcNClGbNk4LZXfMFdiFgsh38CBrM+0wA8rxOU7UIbw==" saltValue="xTcC0zbV2Cw84SfoGKwQgQ==" spinCount="100000" sheet="1" objects="1" scenarios="1"/>
  <mergeCells count="17">
    <mergeCell ref="A1:C1"/>
    <mergeCell ref="A2:C2"/>
    <mergeCell ref="A3:H3"/>
    <mergeCell ref="A4:H4"/>
    <mergeCell ref="B18:E18"/>
    <mergeCell ref="A11:E11"/>
    <mergeCell ref="A13:E13"/>
    <mergeCell ref="A14:E14"/>
    <mergeCell ref="A15:E15"/>
    <mergeCell ref="B17:E17"/>
    <mergeCell ref="F30:J30"/>
    <mergeCell ref="A9:E9"/>
    <mergeCell ref="A10:E10"/>
    <mergeCell ref="A6:H6"/>
    <mergeCell ref="A21:E21"/>
    <mergeCell ref="A22:E22"/>
    <mergeCell ref="A25:E25"/>
  </mergeCells>
  <pageMargins left="0.9055118110236221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J7" sqref="J7"/>
    </sheetView>
  </sheetViews>
  <sheetFormatPr defaultRowHeight="12.75" x14ac:dyDescent="0.2"/>
  <cols>
    <col min="1" max="1" width="7.5703125" customWidth="1"/>
    <col min="2" max="2" width="33.140625" customWidth="1"/>
    <col min="3" max="3" width="20.140625" customWidth="1"/>
    <col min="4" max="4" width="17.42578125" customWidth="1"/>
    <col min="6" max="6" width="9.140625" customWidth="1"/>
  </cols>
  <sheetData>
    <row r="1" spans="1:12" ht="21" customHeight="1" x14ac:dyDescent="0.2">
      <c r="A1" s="195" t="s">
        <v>184</v>
      </c>
      <c r="B1" s="194"/>
      <c r="C1" s="194"/>
      <c r="G1" s="6"/>
    </row>
    <row r="2" spans="1:12" ht="23.25" customHeight="1" x14ac:dyDescent="0.2">
      <c r="A2" s="196" t="s">
        <v>185</v>
      </c>
      <c r="B2" s="196"/>
      <c r="C2" s="197"/>
      <c r="G2" s="6"/>
    </row>
    <row r="3" spans="1:12" ht="45" customHeight="1" x14ac:dyDescent="0.2">
      <c r="A3" s="6"/>
      <c r="B3" s="250" t="s">
        <v>123</v>
      </c>
      <c r="C3" s="250"/>
      <c r="D3" s="223"/>
    </row>
    <row r="4" spans="1:12" ht="27.75" customHeight="1" thickBot="1" x14ac:dyDescent="0.25">
      <c r="A4" s="251" t="s">
        <v>149</v>
      </c>
      <c r="B4" s="252"/>
      <c r="C4" s="252"/>
      <c r="D4" s="252"/>
      <c r="E4" s="109"/>
      <c r="F4" s="109"/>
      <c r="G4" s="108"/>
    </row>
    <row r="5" spans="1:12" ht="21.75" customHeight="1" thickTop="1" x14ac:dyDescent="0.2">
      <c r="A5" s="253" t="s">
        <v>47</v>
      </c>
      <c r="B5" s="253" t="s">
        <v>40</v>
      </c>
      <c r="C5" s="255" t="s">
        <v>158</v>
      </c>
      <c r="D5" s="255" t="s">
        <v>176</v>
      </c>
    </row>
    <row r="6" spans="1:12" ht="21.75" customHeight="1" thickBot="1" x14ac:dyDescent="0.25">
      <c r="A6" s="254"/>
      <c r="B6" s="254"/>
      <c r="C6" s="256"/>
      <c r="D6" s="256"/>
    </row>
    <row r="7" spans="1:12" ht="21.75" customHeight="1" thickTop="1" x14ac:dyDescent="0.2">
      <c r="A7" s="198">
        <v>6</v>
      </c>
      <c r="B7" s="42" t="s">
        <v>41</v>
      </c>
      <c r="C7" s="199">
        <f>C8+C13+C15+C18</f>
        <v>779524.75999999989</v>
      </c>
      <c r="D7" s="199">
        <f>D8+D13+D15+D18</f>
        <v>774207.39999999991</v>
      </c>
    </row>
    <row r="8" spans="1:12" ht="26.1" customHeight="1" x14ac:dyDescent="0.2">
      <c r="A8" s="200">
        <v>63</v>
      </c>
      <c r="B8" s="201" t="s">
        <v>168</v>
      </c>
      <c r="C8" s="199">
        <f>C9+C10+C11+C12</f>
        <v>600449.11</v>
      </c>
      <c r="D8" s="199">
        <f>D9+D10+D11+D12</f>
        <v>600520.05000000005</v>
      </c>
      <c r="L8" s="6"/>
    </row>
    <row r="9" spans="1:12" ht="26.1" customHeight="1" x14ac:dyDescent="0.2">
      <c r="A9" s="202">
        <v>632</v>
      </c>
      <c r="B9" s="203" t="s">
        <v>169</v>
      </c>
      <c r="C9" s="204">
        <v>11733.03</v>
      </c>
      <c r="D9" s="204">
        <v>11733.03</v>
      </c>
      <c r="L9" s="6"/>
    </row>
    <row r="10" spans="1:12" ht="26.1" customHeight="1" x14ac:dyDescent="0.2">
      <c r="A10" s="205">
        <v>633</v>
      </c>
      <c r="B10" s="46" t="s">
        <v>170</v>
      </c>
      <c r="C10" s="206">
        <v>1827.06</v>
      </c>
      <c r="D10" s="206">
        <v>1898</v>
      </c>
      <c r="F10" s="6"/>
    </row>
    <row r="11" spans="1:12" ht="26.1" customHeight="1" x14ac:dyDescent="0.2">
      <c r="A11" s="202">
        <v>636</v>
      </c>
      <c r="B11" s="45" t="s">
        <v>51</v>
      </c>
      <c r="C11" s="204">
        <v>586335.98</v>
      </c>
      <c r="D11" s="204">
        <v>586335.98</v>
      </c>
    </row>
    <row r="12" spans="1:12" ht="26.1" customHeight="1" x14ac:dyDescent="0.2">
      <c r="A12" s="202">
        <v>636</v>
      </c>
      <c r="B12" s="45" t="s">
        <v>171</v>
      </c>
      <c r="C12" s="204">
        <v>553.04</v>
      </c>
      <c r="D12" s="204">
        <v>553.04</v>
      </c>
    </row>
    <row r="13" spans="1:12" ht="26.1" customHeight="1" x14ac:dyDescent="0.2">
      <c r="A13" s="207">
        <v>65</v>
      </c>
      <c r="B13" s="43" t="s">
        <v>65</v>
      </c>
      <c r="C13" s="199">
        <f>C14</f>
        <v>492</v>
      </c>
      <c r="D13" s="199">
        <f>D14</f>
        <v>23787.57</v>
      </c>
      <c r="F13" s="6"/>
      <c r="G13" s="6"/>
      <c r="H13" s="6"/>
    </row>
    <row r="14" spans="1:12" ht="26.1" customHeight="1" x14ac:dyDescent="0.2">
      <c r="A14" s="202">
        <v>652</v>
      </c>
      <c r="B14" s="45" t="s">
        <v>66</v>
      </c>
      <c r="C14" s="204">
        <v>492</v>
      </c>
      <c r="D14" s="204">
        <v>23787.57</v>
      </c>
      <c r="F14" s="6"/>
      <c r="G14" s="6"/>
      <c r="H14" s="6"/>
    </row>
    <row r="15" spans="1:12" ht="26.1" customHeight="1" x14ac:dyDescent="0.2">
      <c r="A15" s="208">
        <v>66</v>
      </c>
      <c r="B15" s="44" t="s">
        <v>42</v>
      </c>
      <c r="C15" s="199">
        <f>C16+C17</f>
        <v>13465.19</v>
      </c>
      <c r="D15" s="199">
        <f>D16+D17</f>
        <v>16805.72</v>
      </c>
    </row>
    <row r="16" spans="1:12" ht="26.1" customHeight="1" x14ac:dyDescent="0.2">
      <c r="A16" s="202">
        <v>661</v>
      </c>
      <c r="B16" s="45" t="s">
        <v>43</v>
      </c>
      <c r="C16" s="204">
        <v>11882.19</v>
      </c>
      <c r="D16" s="204">
        <v>15222.72</v>
      </c>
    </row>
    <row r="17" spans="1:6" ht="26.25" customHeight="1" x14ac:dyDescent="0.2">
      <c r="A17" s="202">
        <v>663</v>
      </c>
      <c r="B17" s="45" t="s">
        <v>172</v>
      </c>
      <c r="C17" s="204">
        <v>1583</v>
      </c>
      <c r="D17" s="204">
        <v>1583</v>
      </c>
    </row>
    <row r="18" spans="1:6" ht="26.25" customHeight="1" x14ac:dyDescent="0.2">
      <c r="A18" s="208">
        <v>67</v>
      </c>
      <c r="B18" s="42" t="s">
        <v>44</v>
      </c>
      <c r="C18" s="199">
        <f>C19+C20+C21+C22+C25+C23+C24+C10</f>
        <v>165118.46</v>
      </c>
      <c r="D18" s="199">
        <f>D19+D20+D21+D22+D25+D23+D24+D10</f>
        <v>133094.06</v>
      </c>
    </row>
    <row r="19" spans="1:6" ht="26.25" customHeight="1" x14ac:dyDescent="0.2">
      <c r="A19" s="209">
        <v>671</v>
      </c>
      <c r="B19" s="46" t="s">
        <v>159</v>
      </c>
      <c r="C19" s="206">
        <v>17879.52</v>
      </c>
      <c r="D19" s="206">
        <v>17879.52</v>
      </c>
    </row>
    <row r="20" spans="1:6" ht="26.25" customHeight="1" x14ac:dyDescent="0.2">
      <c r="A20" s="209">
        <v>671</v>
      </c>
      <c r="B20" s="46" t="s">
        <v>160</v>
      </c>
      <c r="C20" s="206">
        <v>72885.86</v>
      </c>
      <c r="D20" s="206">
        <v>72902.3</v>
      </c>
    </row>
    <row r="21" spans="1:6" ht="26.25" customHeight="1" x14ac:dyDescent="0.2">
      <c r="A21" s="209">
        <v>671</v>
      </c>
      <c r="B21" s="46" t="s">
        <v>161</v>
      </c>
      <c r="C21" s="206">
        <v>68966.899999999994</v>
      </c>
      <c r="D21" s="206">
        <v>34035.69</v>
      </c>
    </row>
    <row r="22" spans="1:6" ht="26.25" customHeight="1" x14ac:dyDescent="0.2">
      <c r="A22" s="209">
        <v>671</v>
      </c>
      <c r="B22" s="46" t="s">
        <v>173</v>
      </c>
      <c r="C22" s="206">
        <v>1902.12</v>
      </c>
      <c r="D22" s="206">
        <v>1568.55</v>
      </c>
    </row>
    <row r="23" spans="1:6" ht="26.25" customHeight="1" x14ac:dyDescent="0.2">
      <c r="A23" s="209">
        <v>671</v>
      </c>
      <c r="B23" s="46" t="s">
        <v>174</v>
      </c>
      <c r="C23" s="206">
        <v>1327</v>
      </c>
      <c r="D23" s="206">
        <v>1327</v>
      </c>
    </row>
    <row r="24" spans="1:6" ht="26.25" customHeight="1" x14ac:dyDescent="0.2">
      <c r="A24" s="209">
        <v>671</v>
      </c>
      <c r="B24" s="46" t="s">
        <v>175</v>
      </c>
      <c r="C24" s="206">
        <v>0</v>
      </c>
      <c r="D24" s="206">
        <v>3153</v>
      </c>
    </row>
    <row r="25" spans="1:6" ht="33.75" customHeight="1" x14ac:dyDescent="0.2">
      <c r="A25" s="209">
        <v>671</v>
      </c>
      <c r="B25" s="46" t="s">
        <v>162</v>
      </c>
      <c r="C25" s="206">
        <v>330</v>
      </c>
      <c r="D25" s="206">
        <v>330</v>
      </c>
    </row>
    <row r="26" spans="1:6" ht="21.75" customHeight="1" x14ac:dyDescent="0.2"/>
    <row r="29" spans="1:6" ht="15.75" customHeight="1" x14ac:dyDescent="0.2">
      <c r="B29" s="1" t="s">
        <v>177</v>
      </c>
    </row>
    <row r="30" spans="1:6" ht="22.5" customHeight="1" x14ac:dyDescent="0.2">
      <c r="B30" s="215" t="s">
        <v>178</v>
      </c>
      <c r="C30" s="215"/>
      <c r="D30" s="215"/>
      <c r="E30" s="215"/>
      <c r="F30" s="215"/>
    </row>
  </sheetData>
  <sheetProtection algorithmName="SHA-512" hashValue="k2zYzEITL0yyDHFkItTRkxECAPs7uXqcdC2nb1W1L2hri1wwW4vAC99C1ZVTksJIIMtStK4MNrrYBqfh04uJWg==" saltValue="ewXu/PCIqOjdX0UlfyWXPQ==" spinCount="100000" sheet="1" objects="1" scenarios="1"/>
  <mergeCells count="7">
    <mergeCell ref="B30:F30"/>
    <mergeCell ref="B3:D3"/>
    <mergeCell ref="A4:D4"/>
    <mergeCell ref="A5:A6"/>
    <mergeCell ref="B5:B6"/>
    <mergeCell ref="C5:C6"/>
    <mergeCell ref="D5:D6"/>
  </mergeCells>
  <phoneticPr fontId="0" type="noConversion"/>
  <pageMargins left="1.2204724409448819" right="0.23622047244094491" top="0" bottom="0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4"/>
  <sheetViews>
    <sheetView tabSelected="1" topLeftCell="A142" workbookViewId="0">
      <selection activeCell="F162" sqref="F162"/>
    </sheetView>
  </sheetViews>
  <sheetFormatPr defaultRowHeight="12.75" x14ac:dyDescent="0.2"/>
  <cols>
    <col min="1" max="1" width="8.5703125" customWidth="1"/>
    <col min="2" max="2" width="8.85546875" customWidth="1"/>
    <col min="3" max="3" width="7.7109375" style="13" customWidth="1"/>
    <col min="4" max="4" width="37.42578125" customWidth="1"/>
    <col min="5" max="5" width="13.42578125" style="2" customWidth="1"/>
    <col min="6" max="6" width="13.7109375" customWidth="1"/>
    <col min="7" max="7" width="9.140625" style="145"/>
  </cols>
  <sheetData>
    <row r="1" spans="1:14" ht="18" customHeight="1" x14ac:dyDescent="0.2">
      <c r="A1" s="216" t="s">
        <v>184</v>
      </c>
      <c r="B1" s="215"/>
      <c r="C1" s="215"/>
    </row>
    <row r="2" spans="1:14" ht="17.25" customHeight="1" x14ac:dyDescent="0.2">
      <c r="A2" s="217" t="s">
        <v>185</v>
      </c>
      <c r="B2" s="217"/>
      <c r="C2" s="218"/>
    </row>
    <row r="3" spans="1:14" ht="23.25" customHeight="1" x14ac:dyDescent="0.2">
      <c r="A3" s="257" t="s">
        <v>181</v>
      </c>
      <c r="B3" s="257"/>
      <c r="C3" s="257"/>
      <c r="D3" s="257"/>
      <c r="E3" s="257"/>
      <c r="F3" s="257"/>
    </row>
    <row r="4" spans="1:14" ht="27" customHeight="1" x14ac:dyDescent="0.2">
      <c r="A4" s="75"/>
      <c r="B4" s="75" t="s">
        <v>2</v>
      </c>
      <c r="C4" s="188" t="s">
        <v>1</v>
      </c>
      <c r="D4" s="19" t="s">
        <v>8</v>
      </c>
      <c r="E4" s="189" t="s">
        <v>133</v>
      </c>
      <c r="F4" s="190" t="s">
        <v>134</v>
      </c>
    </row>
    <row r="5" spans="1:14" ht="27.75" customHeight="1" thickBot="1" x14ac:dyDescent="0.25">
      <c r="A5" s="20" t="s">
        <v>3</v>
      </c>
      <c r="B5" s="21" t="s">
        <v>0</v>
      </c>
      <c r="C5" s="22"/>
      <c r="D5" s="23" t="s">
        <v>46</v>
      </c>
      <c r="E5" s="112">
        <f>E6+E97+E172+E179+E200</f>
        <v>779524.76</v>
      </c>
      <c r="F5" s="112">
        <f>F6+F97+F172+F179+F200+F211</f>
        <v>774207.4</v>
      </c>
    </row>
    <row r="6" spans="1:14" ht="26.25" customHeight="1" x14ac:dyDescent="0.2">
      <c r="A6" s="54" t="s">
        <v>4</v>
      </c>
      <c r="B6" s="55" t="s">
        <v>63</v>
      </c>
      <c r="C6" s="52"/>
      <c r="D6" s="53" t="s">
        <v>64</v>
      </c>
      <c r="E6" s="113">
        <f>E7+E34+E46+E76</f>
        <v>690677.8899999999</v>
      </c>
      <c r="F6" s="113">
        <f>F7+F34+F46+F76</f>
        <v>692207.79999999993</v>
      </c>
      <c r="I6" s="6"/>
      <c r="J6" s="6"/>
      <c r="K6" s="6"/>
      <c r="L6" s="6"/>
      <c r="M6" s="6"/>
      <c r="N6" s="6"/>
    </row>
    <row r="7" spans="1:14" ht="20.100000000000001" customHeight="1" x14ac:dyDescent="0.2">
      <c r="A7" s="57" t="s">
        <v>5</v>
      </c>
      <c r="B7" s="61" t="s">
        <v>34</v>
      </c>
      <c r="C7" s="63"/>
      <c r="D7" s="62" t="s">
        <v>11</v>
      </c>
      <c r="E7" s="114">
        <f>E8</f>
        <v>17879.519999999997</v>
      </c>
      <c r="F7" s="114">
        <f>F8</f>
        <v>17879.519999999997</v>
      </c>
      <c r="I7" s="6"/>
      <c r="J7" s="6"/>
      <c r="K7" s="6"/>
      <c r="L7" s="6"/>
      <c r="M7" s="6"/>
      <c r="N7" s="6"/>
    </row>
    <row r="8" spans="1:14" ht="26.25" customHeight="1" x14ac:dyDescent="0.2">
      <c r="A8" s="24" t="s">
        <v>6</v>
      </c>
      <c r="B8" s="17">
        <v>48007</v>
      </c>
      <c r="C8" s="31"/>
      <c r="D8" s="26" t="s">
        <v>12</v>
      </c>
      <c r="E8" s="115">
        <f t="shared" ref="E8:F8" si="0">E9</f>
        <v>17879.519999999997</v>
      </c>
      <c r="F8" s="151">
        <f t="shared" si="0"/>
        <v>17879.519999999997</v>
      </c>
      <c r="I8" s="6"/>
      <c r="J8" s="6"/>
      <c r="K8" s="6"/>
      <c r="L8" s="6"/>
      <c r="M8" s="6"/>
      <c r="N8" s="6"/>
    </row>
    <row r="9" spans="1:14" ht="20.100000000000001" customHeight="1" x14ac:dyDescent="0.2">
      <c r="A9" s="24"/>
      <c r="B9" s="17"/>
      <c r="C9" s="25">
        <v>3</v>
      </c>
      <c r="D9" s="26" t="s">
        <v>25</v>
      </c>
      <c r="E9" s="115">
        <f t="shared" ref="E9" si="1">E10+E31</f>
        <v>17879.519999999997</v>
      </c>
      <c r="F9" s="151">
        <f t="shared" ref="F9" si="2">F10+F31</f>
        <v>17879.519999999997</v>
      </c>
      <c r="I9" s="6"/>
      <c r="J9" s="6"/>
      <c r="K9" s="6"/>
      <c r="L9" s="6"/>
      <c r="M9" s="6"/>
      <c r="N9" s="6"/>
    </row>
    <row r="10" spans="1:14" ht="20.100000000000001" customHeight="1" x14ac:dyDescent="0.2">
      <c r="A10" s="24"/>
      <c r="B10" s="17"/>
      <c r="C10" s="25">
        <v>32</v>
      </c>
      <c r="D10" s="26" t="s">
        <v>26</v>
      </c>
      <c r="E10" s="115">
        <f>E11+E15+E20+E27</f>
        <v>17215.879999999997</v>
      </c>
      <c r="F10" s="151">
        <f>F11+F15+F20+F27</f>
        <v>17215.879999999997</v>
      </c>
      <c r="I10" s="6"/>
      <c r="J10" s="6"/>
      <c r="K10" s="6"/>
      <c r="L10" s="6"/>
      <c r="M10" s="6"/>
      <c r="N10" s="6"/>
    </row>
    <row r="11" spans="1:14" ht="20.100000000000001" customHeight="1" x14ac:dyDescent="0.2">
      <c r="A11" s="24"/>
      <c r="B11" s="17"/>
      <c r="C11" s="32">
        <v>321</v>
      </c>
      <c r="D11" s="33" t="s">
        <v>27</v>
      </c>
      <c r="E11" s="116">
        <f>E12+E13+E14</f>
        <v>2101.7399999999998</v>
      </c>
      <c r="F11" s="152">
        <f t="shared" ref="F11" si="3">F12+F13+F14</f>
        <v>2101.7399999999998</v>
      </c>
      <c r="H11" s="6"/>
      <c r="I11" s="6"/>
      <c r="J11" s="6"/>
      <c r="K11" s="6"/>
      <c r="L11" s="6"/>
      <c r="M11" s="6"/>
    </row>
    <row r="12" spans="1:14" ht="20.100000000000001" customHeight="1" x14ac:dyDescent="0.2">
      <c r="A12" s="24"/>
      <c r="B12" s="17"/>
      <c r="C12" s="38">
        <v>3211</v>
      </c>
      <c r="D12" s="90" t="s">
        <v>68</v>
      </c>
      <c r="E12" s="135">
        <v>1856.29</v>
      </c>
      <c r="F12" s="153">
        <v>1856.29</v>
      </c>
      <c r="H12" s="6"/>
      <c r="I12" s="6"/>
      <c r="J12" s="6"/>
      <c r="K12" s="6"/>
      <c r="L12" s="6"/>
      <c r="M12" s="6"/>
    </row>
    <row r="13" spans="1:14" ht="21.75" customHeight="1" x14ac:dyDescent="0.2">
      <c r="A13" s="24"/>
      <c r="B13" s="17"/>
      <c r="C13" s="18">
        <v>3213</v>
      </c>
      <c r="D13" s="90" t="s">
        <v>115</v>
      </c>
      <c r="E13" s="135">
        <v>112.72</v>
      </c>
      <c r="F13" s="153">
        <v>112.72</v>
      </c>
      <c r="H13" s="6"/>
      <c r="I13" s="6"/>
      <c r="J13" s="6"/>
      <c r="K13" s="6"/>
      <c r="L13" s="6"/>
      <c r="M13" s="6"/>
    </row>
    <row r="14" spans="1:14" ht="21.75" customHeight="1" x14ac:dyDescent="0.2">
      <c r="A14" s="24"/>
      <c r="B14" s="17"/>
      <c r="C14" s="18">
        <v>3214</v>
      </c>
      <c r="D14" s="90" t="s">
        <v>116</v>
      </c>
      <c r="E14" s="135">
        <v>132.72999999999999</v>
      </c>
      <c r="F14" s="153">
        <v>132.72999999999999</v>
      </c>
      <c r="G14" s="146"/>
      <c r="H14" s="6"/>
      <c r="I14" s="6"/>
      <c r="J14" s="6"/>
      <c r="K14" s="6"/>
      <c r="L14" s="6"/>
    </row>
    <row r="15" spans="1:14" ht="20.100000000000001" customHeight="1" x14ac:dyDescent="0.2">
      <c r="A15" s="24"/>
      <c r="B15" s="17"/>
      <c r="C15" s="32">
        <v>322</v>
      </c>
      <c r="D15" s="78" t="s">
        <v>29</v>
      </c>
      <c r="E15" s="116">
        <f>E16+E17+E18+E19</f>
        <v>4011.31</v>
      </c>
      <c r="F15" s="152">
        <f>F16+F17+F18+F19</f>
        <v>4011.31</v>
      </c>
      <c r="H15" s="6"/>
      <c r="I15" s="6"/>
      <c r="J15" s="6"/>
      <c r="K15" s="6"/>
      <c r="L15" s="6"/>
      <c r="M15" s="6"/>
    </row>
    <row r="16" spans="1:14" ht="20.100000000000001" customHeight="1" x14ac:dyDescent="0.2">
      <c r="A16" s="24"/>
      <c r="B16" s="17"/>
      <c r="C16" s="38">
        <v>3221</v>
      </c>
      <c r="D16" s="101" t="s">
        <v>69</v>
      </c>
      <c r="E16" s="135">
        <v>3264.98</v>
      </c>
      <c r="F16" s="153">
        <v>3264.98</v>
      </c>
      <c r="H16" s="6"/>
      <c r="I16" s="6"/>
      <c r="J16" s="6"/>
      <c r="K16" s="6"/>
      <c r="L16" s="6"/>
      <c r="M16" s="6"/>
    </row>
    <row r="17" spans="1:13" ht="24" customHeight="1" x14ac:dyDescent="0.2">
      <c r="A17" s="24"/>
      <c r="B17" s="17"/>
      <c r="C17" s="18">
        <v>3224</v>
      </c>
      <c r="D17" s="90" t="s">
        <v>72</v>
      </c>
      <c r="E17" s="135">
        <v>480.89</v>
      </c>
      <c r="F17" s="153">
        <v>480.89</v>
      </c>
      <c r="H17" s="6"/>
      <c r="I17" s="6"/>
      <c r="J17" s="6"/>
      <c r="K17" s="6"/>
      <c r="L17" s="6"/>
      <c r="M17" s="6"/>
    </row>
    <row r="18" spans="1:13" ht="20.100000000000001" customHeight="1" x14ac:dyDescent="0.2">
      <c r="A18" s="24"/>
      <c r="B18" s="17"/>
      <c r="C18" s="38">
        <v>3225</v>
      </c>
      <c r="D18" s="100" t="s">
        <v>70</v>
      </c>
      <c r="E18" s="135">
        <v>199.08</v>
      </c>
      <c r="F18" s="153">
        <v>199.08</v>
      </c>
      <c r="H18" s="6"/>
      <c r="I18" s="6"/>
      <c r="J18" s="6"/>
      <c r="K18" s="6"/>
      <c r="L18" s="6"/>
      <c r="M18" s="6"/>
    </row>
    <row r="19" spans="1:13" ht="20.100000000000001" customHeight="1" x14ac:dyDescent="0.2">
      <c r="A19" s="24"/>
      <c r="B19" s="17"/>
      <c r="C19" s="38">
        <v>3227</v>
      </c>
      <c r="D19" s="102" t="s">
        <v>71</v>
      </c>
      <c r="E19" s="135">
        <v>66.36</v>
      </c>
      <c r="F19" s="153">
        <v>66.36</v>
      </c>
      <c r="H19" s="6"/>
      <c r="I19" s="6"/>
      <c r="J19" s="6"/>
      <c r="K19" s="6"/>
      <c r="L19" s="6"/>
      <c r="M19" s="6"/>
    </row>
    <row r="20" spans="1:13" ht="20.100000000000001" customHeight="1" x14ac:dyDescent="0.2">
      <c r="A20" s="24"/>
      <c r="B20" s="17"/>
      <c r="C20" s="32">
        <v>323</v>
      </c>
      <c r="D20" s="78" t="s">
        <v>30</v>
      </c>
      <c r="E20" s="116">
        <f>E21+E22+E23+E24+E25+E26</f>
        <v>10074.689999999999</v>
      </c>
      <c r="F20" s="152">
        <f>F21+F22+F23+F24+F25+F26</f>
        <v>10074.689999999999</v>
      </c>
      <c r="H20" s="6"/>
      <c r="I20" s="6"/>
      <c r="J20" s="6"/>
      <c r="K20" s="6"/>
      <c r="L20" s="6"/>
      <c r="M20" s="6"/>
    </row>
    <row r="21" spans="1:13" ht="20.100000000000001" customHeight="1" x14ac:dyDescent="0.2">
      <c r="A21" s="24"/>
      <c r="B21" s="17"/>
      <c r="C21" s="64">
        <v>3231</v>
      </c>
      <c r="D21" s="56" t="s">
        <v>73</v>
      </c>
      <c r="E21" s="135">
        <v>1691.76</v>
      </c>
      <c r="F21" s="153">
        <v>1691.76</v>
      </c>
      <c r="L21" s="6"/>
    </row>
    <row r="22" spans="1:13" ht="24" customHeight="1" x14ac:dyDescent="0.2">
      <c r="A22" s="24"/>
      <c r="B22" s="17"/>
      <c r="C22" s="64">
        <v>3232</v>
      </c>
      <c r="D22" s="56" t="s">
        <v>77</v>
      </c>
      <c r="E22" s="135">
        <v>1573.11</v>
      </c>
      <c r="F22" s="153">
        <v>1573.11</v>
      </c>
      <c r="L22" s="6"/>
    </row>
    <row r="23" spans="1:13" ht="20.100000000000001" customHeight="1" x14ac:dyDescent="0.2">
      <c r="A23" s="24"/>
      <c r="B23" s="17"/>
      <c r="C23" s="64">
        <v>3233</v>
      </c>
      <c r="D23" s="56" t="s">
        <v>74</v>
      </c>
      <c r="E23" s="135">
        <v>41.36</v>
      </c>
      <c r="F23" s="153">
        <v>41.36</v>
      </c>
    </row>
    <row r="24" spans="1:13" ht="22.5" customHeight="1" x14ac:dyDescent="0.2">
      <c r="A24" s="24"/>
      <c r="B24" s="17"/>
      <c r="C24" s="64">
        <v>3234</v>
      </c>
      <c r="D24" s="56" t="s">
        <v>78</v>
      </c>
      <c r="E24" s="135">
        <v>2588.09</v>
      </c>
      <c r="F24" s="153">
        <v>2588.09</v>
      </c>
    </row>
    <row r="25" spans="1:13" ht="20.100000000000001" customHeight="1" x14ac:dyDescent="0.2">
      <c r="A25" s="24"/>
      <c r="B25" s="17"/>
      <c r="C25" s="64">
        <v>3238</v>
      </c>
      <c r="D25" s="56" t="s">
        <v>75</v>
      </c>
      <c r="E25" s="135">
        <v>1980.66</v>
      </c>
      <c r="F25" s="153">
        <v>1980.66</v>
      </c>
    </row>
    <row r="26" spans="1:13" ht="23.25" customHeight="1" x14ac:dyDescent="0.2">
      <c r="A26" s="24"/>
      <c r="B26" s="17"/>
      <c r="C26" s="64">
        <v>3239</v>
      </c>
      <c r="D26" s="56" t="s">
        <v>76</v>
      </c>
      <c r="E26" s="135">
        <v>2199.71</v>
      </c>
      <c r="F26" s="153">
        <v>2199.71</v>
      </c>
    </row>
    <row r="27" spans="1:13" ht="20.100000000000001" customHeight="1" x14ac:dyDescent="0.2">
      <c r="A27" s="24"/>
      <c r="B27" s="17"/>
      <c r="C27" s="32">
        <v>329</v>
      </c>
      <c r="D27" s="78" t="s">
        <v>31</v>
      </c>
      <c r="E27" s="116">
        <f>E28+E29+E30</f>
        <v>1028.1399999999999</v>
      </c>
      <c r="F27" s="152">
        <f>F28+F29+F30</f>
        <v>1028.1399999999999</v>
      </c>
    </row>
    <row r="28" spans="1:13" ht="20.100000000000001" customHeight="1" x14ac:dyDescent="0.2">
      <c r="A28" s="24"/>
      <c r="B28" s="17"/>
      <c r="C28" s="64">
        <v>3294</v>
      </c>
      <c r="D28" s="56" t="s">
        <v>79</v>
      </c>
      <c r="E28" s="135">
        <v>132.72</v>
      </c>
      <c r="F28" s="153">
        <v>132.72</v>
      </c>
    </row>
    <row r="29" spans="1:13" ht="20.100000000000001" customHeight="1" x14ac:dyDescent="0.2">
      <c r="A29" s="24"/>
      <c r="B29" s="17"/>
      <c r="C29" s="64">
        <v>3295</v>
      </c>
      <c r="D29" s="56" t="s">
        <v>91</v>
      </c>
      <c r="E29" s="135">
        <v>66.36</v>
      </c>
      <c r="F29" s="153">
        <v>66.36</v>
      </c>
    </row>
    <row r="30" spans="1:13" ht="20.100000000000001" customHeight="1" x14ac:dyDescent="0.2">
      <c r="A30" s="24"/>
      <c r="B30" s="17"/>
      <c r="C30" s="64">
        <v>3299</v>
      </c>
      <c r="D30" s="56" t="s">
        <v>31</v>
      </c>
      <c r="E30" s="135">
        <v>829.06</v>
      </c>
      <c r="F30" s="153">
        <v>829.06</v>
      </c>
    </row>
    <row r="31" spans="1:13" ht="20.100000000000001" customHeight="1" x14ac:dyDescent="0.2">
      <c r="A31" s="24"/>
      <c r="B31" s="17"/>
      <c r="C31" s="25">
        <v>34</v>
      </c>
      <c r="D31" s="34" t="s">
        <v>39</v>
      </c>
      <c r="E31" s="116">
        <f>E32</f>
        <v>663.64</v>
      </c>
      <c r="F31" s="152">
        <f>F32</f>
        <v>663.64</v>
      </c>
    </row>
    <row r="32" spans="1:13" ht="20.100000000000001" customHeight="1" x14ac:dyDescent="0.2">
      <c r="A32" s="24"/>
      <c r="B32" s="17"/>
      <c r="C32" s="64">
        <v>343</v>
      </c>
      <c r="D32" s="56" t="s">
        <v>32</v>
      </c>
      <c r="E32" s="116">
        <f>E33</f>
        <v>663.64</v>
      </c>
      <c r="F32" s="152">
        <f>F33</f>
        <v>663.64</v>
      </c>
    </row>
    <row r="33" spans="1:6" ht="20.100000000000001" customHeight="1" x14ac:dyDescent="0.2">
      <c r="A33" s="24"/>
      <c r="B33" s="17"/>
      <c r="C33" s="64">
        <v>3431</v>
      </c>
      <c r="D33" s="66" t="s">
        <v>80</v>
      </c>
      <c r="E33" s="117">
        <v>663.64</v>
      </c>
      <c r="F33" s="154">
        <v>663.64</v>
      </c>
    </row>
    <row r="34" spans="1:6" ht="20.100000000000001" customHeight="1" x14ac:dyDescent="0.2">
      <c r="A34" s="57" t="s">
        <v>5</v>
      </c>
      <c r="B34" s="61" t="s">
        <v>35</v>
      </c>
      <c r="C34" s="63"/>
      <c r="D34" s="62" t="s">
        <v>33</v>
      </c>
      <c r="E34" s="114">
        <f>E35</f>
        <v>72885.859999999986</v>
      </c>
      <c r="F34" s="114">
        <f t="shared" ref="F34" si="4">F35</f>
        <v>72902.299999999988</v>
      </c>
    </row>
    <row r="35" spans="1:6" ht="24.75" customHeight="1" x14ac:dyDescent="0.2">
      <c r="A35" s="24" t="s">
        <v>6</v>
      </c>
      <c r="B35" s="17">
        <v>48007</v>
      </c>
      <c r="C35" s="31"/>
      <c r="D35" s="26" t="s">
        <v>12</v>
      </c>
      <c r="E35" s="118">
        <f>E36</f>
        <v>72885.859999999986</v>
      </c>
      <c r="F35" s="151">
        <f>F36</f>
        <v>72902.299999999988</v>
      </c>
    </row>
    <row r="36" spans="1:6" ht="20.100000000000001" customHeight="1" x14ac:dyDescent="0.2">
      <c r="A36" s="24"/>
      <c r="B36" s="17"/>
      <c r="C36" s="25">
        <v>3</v>
      </c>
      <c r="D36" s="26" t="s">
        <v>25</v>
      </c>
      <c r="E36" s="118">
        <f>E37</f>
        <v>72885.859999999986</v>
      </c>
      <c r="F36" s="151">
        <f>F37</f>
        <v>72902.299999999988</v>
      </c>
    </row>
    <row r="37" spans="1:6" ht="20.100000000000001" customHeight="1" x14ac:dyDescent="0.2">
      <c r="A37" s="24"/>
      <c r="B37" s="17"/>
      <c r="C37" s="25">
        <v>32</v>
      </c>
      <c r="D37" s="26" t="s">
        <v>26</v>
      </c>
      <c r="E37" s="118">
        <f>E38+E40+E42+E44</f>
        <v>72885.859999999986</v>
      </c>
      <c r="F37" s="151">
        <f>F38+F40+F42+F44</f>
        <v>72902.299999999988</v>
      </c>
    </row>
    <row r="38" spans="1:6" ht="20.100000000000001" customHeight="1" x14ac:dyDescent="0.2">
      <c r="A38" s="24"/>
      <c r="B38" s="17"/>
      <c r="C38" s="32">
        <v>321</v>
      </c>
      <c r="D38" s="33" t="s">
        <v>27</v>
      </c>
      <c r="E38" s="116">
        <f>E39</f>
        <v>24926.57</v>
      </c>
      <c r="F38" s="152">
        <f>F39</f>
        <v>24926.57</v>
      </c>
    </row>
    <row r="39" spans="1:6" ht="20.100000000000001" customHeight="1" x14ac:dyDescent="0.2">
      <c r="A39" s="24"/>
      <c r="B39" s="17"/>
      <c r="C39" s="64">
        <v>3212</v>
      </c>
      <c r="D39" s="65" t="s">
        <v>81</v>
      </c>
      <c r="E39" s="117">
        <v>24926.57</v>
      </c>
      <c r="F39" s="154">
        <v>24926.57</v>
      </c>
    </row>
    <row r="40" spans="1:6" ht="20.100000000000001" customHeight="1" x14ac:dyDescent="0.2">
      <c r="A40" s="24"/>
      <c r="B40" s="17"/>
      <c r="C40" s="32">
        <v>322</v>
      </c>
      <c r="D40" s="35" t="s">
        <v>29</v>
      </c>
      <c r="E40" s="116">
        <f>E41</f>
        <v>45470.95</v>
      </c>
      <c r="F40" s="152">
        <f>F41</f>
        <v>45470.95</v>
      </c>
    </row>
    <row r="41" spans="1:6" ht="20.100000000000001" customHeight="1" x14ac:dyDescent="0.2">
      <c r="A41" s="24"/>
      <c r="B41" s="17"/>
      <c r="C41" s="64">
        <v>3223</v>
      </c>
      <c r="D41" s="66" t="s">
        <v>135</v>
      </c>
      <c r="E41" s="117">
        <v>45470.95</v>
      </c>
      <c r="F41" s="154">
        <v>45470.95</v>
      </c>
    </row>
    <row r="42" spans="1:6" ht="20.100000000000001" customHeight="1" x14ac:dyDescent="0.2">
      <c r="A42" s="24"/>
      <c r="B42" s="17"/>
      <c r="C42" s="32">
        <v>323</v>
      </c>
      <c r="D42" s="35" t="s">
        <v>30</v>
      </c>
      <c r="E42" s="116">
        <f>E43</f>
        <v>1592.7</v>
      </c>
      <c r="F42" s="152">
        <f>F43</f>
        <v>1592.7</v>
      </c>
    </row>
    <row r="43" spans="1:6" ht="20.100000000000001" customHeight="1" x14ac:dyDescent="0.2">
      <c r="A43" s="24"/>
      <c r="B43" s="17"/>
      <c r="C43" s="64">
        <v>3236</v>
      </c>
      <c r="D43" s="66" t="s">
        <v>82</v>
      </c>
      <c r="E43" s="117">
        <v>1592.7</v>
      </c>
      <c r="F43" s="154">
        <v>1592.7</v>
      </c>
    </row>
    <row r="44" spans="1:6" ht="24" customHeight="1" x14ac:dyDescent="0.2">
      <c r="A44" s="24"/>
      <c r="B44" s="75"/>
      <c r="C44" s="32">
        <v>329</v>
      </c>
      <c r="D44" s="35" t="s">
        <v>48</v>
      </c>
      <c r="E44" s="116">
        <f>E45</f>
        <v>895.64</v>
      </c>
      <c r="F44" s="152">
        <f>F45</f>
        <v>912.08</v>
      </c>
    </row>
    <row r="45" spans="1:6" ht="20.100000000000001" customHeight="1" x14ac:dyDescent="0.2">
      <c r="A45" s="24"/>
      <c r="B45" s="17"/>
      <c r="C45" s="64">
        <v>3292</v>
      </c>
      <c r="D45" s="66" t="s">
        <v>83</v>
      </c>
      <c r="E45" s="135">
        <v>895.64</v>
      </c>
      <c r="F45" s="153">
        <v>912.08</v>
      </c>
    </row>
    <row r="46" spans="1:6" ht="24.75" customHeight="1" x14ac:dyDescent="0.2">
      <c r="A46" s="57" t="s">
        <v>5</v>
      </c>
      <c r="B46" s="61" t="s">
        <v>49</v>
      </c>
      <c r="C46" s="63"/>
      <c r="D46" s="62" t="s">
        <v>147</v>
      </c>
      <c r="E46" s="114">
        <f>E47</f>
        <v>13576.53</v>
      </c>
      <c r="F46" s="114">
        <f>F47</f>
        <v>15089.999999999998</v>
      </c>
    </row>
    <row r="47" spans="1:6" ht="22.5" customHeight="1" x14ac:dyDescent="0.2">
      <c r="A47" s="24" t="s">
        <v>6</v>
      </c>
      <c r="B47" s="17">
        <v>32400</v>
      </c>
      <c r="C47" s="31"/>
      <c r="D47" s="36" t="s">
        <v>13</v>
      </c>
      <c r="E47" s="120">
        <f t="shared" ref="E47:F47" si="5">E48+E70</f>
        <v>13576.53</v>
      </c>
      <c r="F47" s="155">
        <f t="shared" si="5"/>
        <v>15089.999999999998</v>
      </c>
    </row>
    <row r="48" spans="1:6" ht="20.100000000000001" customHeight="1" x14ac:dyDescent="0.2">
      <c r="A48" s="24"/>
      <c r="B48" s="17"/>
      <c r="C48" s="25">
        <v>3</v>
      </c>
      <c r="D48" s="26" t="s">
        <v>25</v>
      </c>
      <c r="E48" s="115">
        <f>E49+E67</f>
        <v>10813.17</v>
      </c>
      <c r="F48" s="151">
        <f>F49+F67</f>
        <v>14991.839999999998</v>
      </c>
    </row>
    <row r="49" spans="1:6" ht="20.100000000000001" customHeight="1" x14ac:dyDescent="0.2">
      <c r="A49" s="24"/>
      <c r="B49" s="17"/>
      <c r="C49" s="25">
        <v>32</v>
      </c>
      <c r="D49" s="26" t="s">
        <v>26</v>
      </c>
      <c r="E49" s="115">
        <f>E50+E54+E59+E65</f>
        <v>10746.81</v>
      </c>
      <c r="F49" s="151">
        <f>F50+F54+F59+F65</f>
        <v>14991.839999999998</v>
      </c>
    </row>
    <row r="50" spans="1:6" ht="20.100000000000001" customHeight="1" x14ac:dyDescent="0.2">
      <c r="A50" s="24"/>
      <c r="B50" s="17"/>
      <c r="C50" s="32">
        <v>321</v>
      </c>
      <c r="D50" s="26" t="s">
        <v>27</v>
      </c>
      <c r="E50" s="116">
        <f>E51+E52+E53</f>
        <v>1101.5899999999999</v>
      </c>
      <c r="F50" s="152">
        <f>F51+F52+F53</f>
        <v>2636.06</v>
      </c>
    </row>
    <row r="51" spans="1:6" ht="20.100000000000001" customHeight="1" x14ac:dyDescent="0.2">
      <c r="A51" s="24"/>
      <c r="B51" s="17"/>
      <c r="C51" s="38">
        <v>3211</v>
      </c>
      <c r="D51" s="90" t="s">
        <v>68</v>
      </c>
      <c r="E51" s="135">
        <v>875.97</v>
      </c>
      <c r="F51" s="154">
        <v>2336.06</v>
      </c>
    </row>
    <row r="52" spans="1:6" ht="23.25" customHeight="1" x14ac:dyDescent="0.2">
      <c r="A52" s="24"/>
      <c r="B52" s="17"/>
      <c r="C52" s="18">
        <v>3213</v>
      </c>
      <c r="D52" s="90" t="s">
        <v>115</v>
      </c>
      <c r="E52" s="135">
        <v>26.54</v>
      </c>
      <c r="F52" s="154">
        <v>150</v>
      </c>
    </row>
    <row r="53" spans="1:6" ht="21.75" customHeight="1" x14ac:dyDescent="0.2">
      <c r="A53" s="24"/>
      <c r="B53" s="17"/>
      <c r="C53" s="18">
        <v>3214</v>
      </c>
      <c r="D53" s="90" t="s">
        <v>116</v>
      </c>
      <c r="E53" s="135">
        <v>199.08</v>
      </c>
      <c r="F53" s="154">
        <v>150</v>
      </c>
    </row>
    <row r="54" spans="1:6" ht="21.75" customHeight="1" x14ac:dyDescent="0.2">
      <c r="A54" s="24"/>
      <c r="B54" s="17"/>
      <c r="C54" s="32">
        <v>322</v>
      </c>
      <c r="D54" s="34" t="s">
        <v>29</v>
      </c>
      <c r="E54" s="116">
        <f>E55+E56+E57+E58</f>
        <v>1167.9499999999998</v>
      </c>
      <c r="F54" s="152">
        <f>F55+F56+F57+F58</f>
        <v>2700</v>
      </c>
    </row>
    <row r="55" spans="1:6" ht="20.100000000000001" customHeight="1" x14ac:dyDescent="0.2">
      <c r="A55" s="24"/>
      <c r="B55" s="17"/>
      <c r="C55" s="38">
        <v>3221</v>
      </c>
      <c r="D55" s="90" t="s">
        <v>69</v>
      </c>
      <c r="E55" s="135">
        <v>769.79</v>
      </c>
      <c r="F55" s="154">
        <v>2200</v>
      </c>
    </row>
    <row r="56" spans="1:6" ht="24" customHeight="1" x14ac:dyDescent="0.2">
      <c r="A56" s="24"/>
      <c r="B56" s="17"/>
      <c r="C56" s="18">
        <v>3224</v>
      </c>
      <c r="D56" s="90" t="s">
        <v>72</v>
      </c>
      <c r="E56" s="135">
        <v>199.08</v>
      </c>
      <c r="F56" s="154">
        <v>500</v>
      </c>
    </row>
    <row r="57" spans="1:6" ht="24" customHeight="1" x14ac:dyDescent="0.2">
      <c r="A57" s="24"/>
      <c r="B57" s="17"/>
      <c r="C57" s="38">
        <v>3225</v>
      </c>
      <c r="D57" s="100" t="s">
        <v>70</v>
      </c>
      <c r="E57" s="135">
        <v>132.72</v>
      </c>
      <c r="F57" s="154">
        <v>0</v>
      </c>
    </row>
    <row r="58" spans="1:6" ht="24" customHeight="1" x14ac:dyDescent="0.2">
      <c r="A58" s="24"/>
      <c r="B58" s="17"/>
      <c r="C58" s="38">
        <v>3227</v>
      </c>
      <c r="D58" s="100" t="s">
        <v>71</v>
      </c>
      <c r="E58" s="135">
        <v>66.36</v>
      </c>
      <c r="F58" s="154">
        <v>0</v>
      </c>
    </row>
    <row r="59" spans="1:6" ht="24" customHeight="1" x14ac:dyDescent="0.2">
      <c r="A59" s="24"/>
      <c r="B59" s="17"/>
      <c r="C59" s="32">
        <v>323</v>
      </c>
      <c r="D59" s="34" t="s">
        <v>30</v>
      </c>
      <c r="E59" s="116">
        <f>E60+E61+E62+E63+E64</f>
        <v>7787.08</v>
      </c>
      <c r="F59" s="152">
        <f>F60+F61+F62+F63+F64</f>
        <v>8655.7799999999988</v>
      </c>
    </row>
    <row r="60" spans="1:6" ht="23.25" customHeight="1" x14ac:dyDescent="0.2">
      <c r="A60" s="24"/>
      <c r="B60" s="17"/>
      <c r="C60" s="64">
        <v>3232</v>
      </c>
      <c r="D60" s="56" t="s">
        <v>77</v>
      </c>
      <c r="E60" s="135">
        <v>199.08</v>
      </c>
      <c r="F60" s="154">
        <v>800</v>
      </c>
    </row>
    <row r="61" spans="1:6" ht="24.75" customHeight="1" x14ac:dyDescent="0.2">
      <c r="A61" s="24"/>
      <c r="B61" s="17"/>
      <c r="C61" s="64">
        <v>3234</v>
      </c>
      <c r="D61" s="56" t="s">
        <v>78</v>
      </c>
      <c r="E61" s="135">
        <v>331.81</v>
      </c>
      <c r="F61" s="154">
        <v>980.78</v>
      </c>
    </row>
    <row r="62" spans="1:6" ht="20.100000000000001" customHeight="1" x14ac:dyDescent="0.2">
      <c r="A62" s="24"/>
      <c r="B62" s="17"/>
      <c r="C62" s="64">
        <v>3237</v>
      </c>
      <c r="D62" s="56" t="s">
        <v>84</v>
      </c>
      <c r="E62" s="135">
        <v>6162.61</v>
      </c>
      <c r="F62" s="154">
        <v>6200</v>
      </c>
    </row>
    <row r="63" spans="1:6" ht="20.100000000000001" customHeight="1" x14ac:dyDescent="0.2">
      <c r="A63" s="24"/>
      <c r="B63" s="17"/>
      <c r="C63" s="64">
        <v>3238</v>
      </c>
      <c r="D63" s="56" t="s">
        <v>75</v>
      </c>
      <c r="E63" s="135">
        <v>199.08</v>
      </c>
      <c r="F63" s="154">
        <v>575</v>
      </c>
    </row>
    <row r="64" spans="1:6" ht="20.100000000000001" customHeight="1" x14ac:dyDescent="0.2">
      <c r="A64" s="24"/>
      <c r="B64" s="17"/>
      <c r="C64" s="64">
        <v>3239</v>
      </c>
      <c r="D64" s="56" t="s">
        <v>76</v>
      </c>
      <c r="E64" s="135">
        <v>894.5</v>
      </c>
      <c r="F64" s="154">
        <v>100</v>
      </c>
    </row>
    <row r="65" spans="1:11" ht="20.100000000000001" customHeight="1" x14ac:dyDescent="0.2">
      <c r="A65" s="24"/>
      <c r="B65" s="17"/>
      <c r="C65" s="32">
        <v>329</v>
      </c>
      <c r="D65" s="34" t="s">
        <v>31</v>
      </c>
      <c r="E65" s="116">
        <f>E66</f>
        <v>690.19</v>
      </c>
      <c r="F65" s="152">
        <f>F66</f>
        <v>1000</v>
      </c>
    </row>
    <row r="66" spans="1:11" ht="20.100000000000001" customHeight="1" x14ac:dyDescent="0.2">
      <c r="A66" s="24"/>
      <c r="B66" s="17"/>
      <c r="C66" s="64">
        <v>3299</v>
      </c>
      <c r="D66" s="66" t="s">
        <v>31</v>
      </c>
      <c r="E66" s="135">
        <v>690.19</v>
      </c>
      <c r="F66" s="154">
        <v>1000</v>
      </c>
    </row>
    <row r="67" spans="1:11" ht="20.100000000000001" customHeight="1" x14ac:dyDescent="0.2">
      <c r="A67" s="24"/>
      <c r="B67" s="17"/>
      <c r="C67" s="25">
        <v>34</v>
      </c>
      <c r="D67" s="34" t="s">
        <v>39</v>
      </c>
      <c r="E67" s="116">
        <f>E68</f>
        <v>66.36</v>
      </c>
      <c r="F67" s="152">
        <f>F68</f>
        <v>0</v>
      </c>
    </row>
    <row r="68" spans="1:11" ht="20.100000000000001" customHeight="1" x14ac:dyDescent="0.2">
      <c r="A68" s="24"/>
      <c r="B68" s="17"/>
      <c r="C68" s="32">
        <v>343</v>
      </c>
      <c r="D68" s="78" t="s">
        <v>32</v>
      </c>
      <c r="E68" s="116">
        <f>E69</f>
        <v>66.36</v>
      </c>
      <c r="F68" s="152">
        <f>F69</f>
        <v>0</v>
      </c>
    </row>
    <row r="69" spans="1:11" ht="20.100000000000001" customHeight="1" x14ac:dyDescent="0.2">
      <c r="A69" s="24"/>
      <c r="B69" s="17"/>
      <c r="C69" s="64">
        <v>3431</v>
      </c>
      <c r="D69" s="66" t="s">
        <v>80</v>
      </c>
      <c r="E69" s="135">
        <v>66.36</v>
      </c>
      <c r="F69" s="153">
        <v>0</v>
      </c>
    </row>
    <row r="70" spans="1:11" ht="20.100000000000001" customHeight="1" x14ac:dyDescent="0.2">
      <c r="A70" s="24"/>
      <c r="B70" s="17"/>
      <c r="C70" s="29">
        <v>4</v>
      </c>
      <c r="D70" s="26" t="s">
        <v>37</v>
      </c>
      <c r="E70" s="116">
        <f>E71+E74</f>
        <v>2763.36</v>
      </c>
      <c r="F70" s="152">
        <f>F71+F74</f>
        <v>98.16</v>
      </c>
    </row>
    <row r="71" spans="1:11" ht="22.5" customHeight="1" x14ac:dyDescent="0.2">
      <c r="A71" s="24"/>
      <c r="B71" s="17"/>
      <c r="C71" s="29">
        <v>42</v>
      </c>
      <c r="D71" s="26" t="s">
        <v>38</v>
      </c>
      <c r="E71" s="116">
        <f t="shared" ref="E71:F71" si="6">E72</f>
        <v>2400</v>
      </c>
      <c r="F71" s="152">
        <f t="shared" si="6"/>
        <v>0</v>
      </c>
      <c r="K71" s="6"/>
    </row>
    <row r="72" spans="1:11" ht="20.100000000000001" customHeight="1" x14ac:dyDescent="0.2">
      <c r="A72" s="24"/>
      <c r="B72" s="17"/>
      <c r="C72" s="25">
        <v>422</v>
      </c>
      <c r="D72" s="33" t="s">
        <v>36</v>
      </c>
      <c r="E72" s="116">
        <f>E73</f>
        <v>2400</v>
      </c>
      <c r="F72" s="152">
        <f>F73</f>
        <v>0</v>
      </c>
      <c r="K72" s="6"/>
    </row>
    <row r="73" spans="1:11" ht="20.100000000000001" customHeight="1" x14ac:dyDescent="0.2">
      <c r="A73" s="74"/>
      <c r="B73" s="76"/>
      <c r="C73" s="77">
        <v>4221</v>
      </c>
      <c r="D73" s="79" t="s">
        <v>85</v>
      </c>
      <c r="E73" s="135">
        <v>2400</v>
      </c>
      <c r="F73" s="154">
        <v>0</v>
      </c>
      <c r="G73"/>
      <c r="K73" s="6"/>
    </row>
    <row r="74" spans="1:11" ht="20.100000000000001" customHeight="1" x14ac:dyDescent="0.2">
      <c r="A74" s="74"/>
      <c r="B74" s="137"/>
      <c r="C74" s="25">
        <v>424</v>
      </c>
      <c r="D74" s="26" t="s">
        <v>127</v>
      </c>
      <c r="E74" s="116">
        <f>E75</f>
        <v>363.36</v>
      </c>
      <c r="F74" s="152">
        <f>F75</f>
        <v>98.16</v>
      </c>
      <c r="G74"/>
      <c r="K74" s="6"/>
    </row>
    <row r="75" spans="1:11" ht="20.100000000000001" customHeight="1" x14ac:dyDescent="0.2">
      <c r="A75" s="74"/>
      <c r="B75" s="137"/>
      <c r="C75" s="31">
        <v>4241</v>
      </c>
      <c r="D75" s="79" t="s">
        <v>128</v>
      </c>
      <c r="E75" s="135">
        <v>363.36</v>
      </c>
      <c r="F75" s="154">
        <v>98.16</v>
      </c>
      <c r="G75"/>
      <c r="K75" s="6"/>
    </row>
    <row r="76" spans="1:11" ht="20.100000000000001" customHeight="1" x14ac:dyDescent="0.2">
      <c r="A76" s="80" t="s">
        <v>5</v>
      </c>
      <c r="B76" s="81" t="s">
        <v>90</v>
      </c>
      <c r="C76" s="63" t="s">
        <v>23</v>
      </c>
      <c r="D76" s="60" t="s">
        <v>24</v>
      </c>
      <c r="E76" s="121">
        <f>E77</f>
        <v>586335.98</v>
      </c>
      <c r="F76" s="121">
        <f>F77</f>
        <v>586335.98</v>
      </c>
      <c r="G76"/>
      <c r="K76" s="6"/>
    </row>
    <row r="77" spans="1:11" ht="27" customHeight="1" x14ac:dyDescent="0.2">
      <c r="A77" s="24" t="s">
        <v>10</v>
      </c>
      <c r="B77" s="27" t="s">
        <v>54</v>
      </c>
      <c r="C77" s="25"/>
      <c r="D77" s="26" t="s">
        <v>62</v>
      </c>
      <c r="E77" s="122">
        <f>E78</f>
        <v>586335.98</v>
      </c>
      <c r="F77" s="156">
        <f>F78</f>
        <v>586335.98</v>
      </c>
      <c r="G77"/>
    </row>
    <row r="78" spans="1:11" ht="21.75" customHeight="1" x14ac:dyDescent="0.2">
      <c r="A78" s="24"/>
      <c r="B78" s="28"/>
      <c r="C78" s="29">
        <v>3</v>
      </c>
      <c r="D78" s="26" t="s">
        <v>25</v>
      </c>
      <c r="E78" s="122">
        <f>E79+E89+E94</f>
        <v>586335.98</v>
      </c>
      <c r="F78" s="156">
        <f>F79+F89+F94</f>
        <v>586335.98</v>
      </c>
      <c r="G78"/>
    </row>
    <row r="79" spans="1:11" ht="22.5" customHeight="1" x14ac:dyDescent="0.2">
      <c r="A79" s="24"/>
      <c r="B79" s="28"/>
      <c r="C79" s="29">
        <v>31</v>
      </c>
      <c r="D79" s="30" t="s">
        <v>28</v>
      </c>
      <c r="E79" s="115">
        <f>E80+E83+E85</f>
        <v>576049.90999999992</v>
      </c>
      <c r="F79" s="151">
        <f>F80+F83+F85</f>
        <v>576049.90999999992</v>
      </c>
      <c r="G79"/>
    </row>
    <row r="80" spans="1:11" ht="22.5" customHeight="1" x14ac:dyDescent="0.2">
      <c r="A80" s="70"/>
      <c r="B80" s="71"/>
      <c r="C80" s="72">
        <v>311</v>
      </c>
      <c r="D80" s="70" t="s">
        <v>95</v>
      </c>
      <c r="E80" s="124">
        <f>E81+E82</f>
        <v>477938.29</v>
      </c>
      <c r="F80" s="157">
        <f>F81+F82</f>
        <v>477938.29</v>
      </c>
      <c r="G80"/>
    </row>
    <row r="81" spans="1:7" ht="20.100000000000001" customHeight="1" x14ac:dyDescent="0.2">
      <c r="A81" s="70"/>
      <c r="B81" s="71"/>
      <c r="C81" s="110">
        <v>3111</v>
      </c>
      <c r="D81" s="70" t="s">
        <v>96</v>
      </c>
      <c r="E81" s="117">
        <v>469175.13</v>
      </c>
      <c r="F81" s="154">
        <v>469175.13</v>
      </c>
      <c r="G81"/>
    </row>
    <row r="82" spans="1:7" ht="20.100000000000001" customHeight="1" x14ac:dyDescent="0.2">
      <c r="A82" s="70"/>
      <c r="B82" s="71"/>
      <c r="C82" s="110">
        <v>3111</v>
      </c>
      <c r="D82" s="88" t="s">
        <v>86</v>
      </c>
      <c r="E82" s="117">
        <v>8763.16</v>
      </c>
      <c r="F82" s="154">
        <v>8763.16</v>
      </c>
      <c r="G82"/>
    </row>
    <row r="83" spans="1:7" ht="20.100000000000001" customHeight="1" x14ac:dyDescent="0.2">
      <c r="A83" s="24"/>
      <c r="B83" s="73"/>
      <c r="C83" s="29">
        <v>312</v>
      </c>
      <c r="D83" s="19" t="s">
        <v>59</v>
      </c>
      <c r="E83" s="116">
        <f>E84</f>
        <v>18581.189999999999</v>
      </c>
      <c r="F83" s="152">
        <f>F84</f>
        <v>18581.189999999999</v>
      </c>
      <c r="G83"/>
    </row>
    <row r="84" spans="1:7" ht="20.100000000000001" customHeight="1" x14ac:dyDescent="0.2">
      <c r="A84" s="24"/>
      <c r="B84" s="73"/>
      <c r="C84" s="38">
        <v>3121</v>
      </c>
      <c r="D84" s="89" t="s">
        <v>59</v>
      </c>
      <c r="E84" s="117">
        <v>18581.189999999999</v>
      </c>
      <c r="F84" s="154">
        <v>18581.189999999999</v>
      </c>
      <c r="G84"/>
    </row>
    <row r="85" spans="1:7" ht="20.100000000000001" customHeight="1" x14ac:dyDescent="0.2">
      <c r="A85" s="24"/>
      <c r="B85" s="73"/>
      <c r="C85" s="29">
        <v>313</v>
      </c>
      <c r="D85" s="19" t="s">
        <v>60</v>
      </c>
      <c r="E85" s="115">
        <f>E86+E87+E88</f>
        <v>79530.429999999993</v>
      </c>
      <c r="F85" s="151">
        <f t="shared" ref="F85" si="7">F86+F87+F88</f>
        <v>79530.429999999993</v>
      </c>
      <c r="G85"/>
    </row>
    <row r="86" spans="1:7" ht="20.100000000000001" customHeight="1" x14ac:dyDescent="0.2">
      <c r="A86" s="24"/>
      <c r="B86" s="73"/>
      <c r="C86" s="38">
        <v>3132</v>
      </c>
      <c r="D86" s="89" t="s">
        <v>60</v>
      </c>
      <c r="E86" s="117">
        <v>78120.649999999994</v>
      </c>
      <c r="F86" s="154">
        <v>78120.649999999994</v>
      </c>
      <c r="G86"/>
    </row>
    <row r="87" spans="1:7" ht="20.100000000000001" customHeight="1" x14ac:dyDescent="0.2">
      <c r="A87" s="24"/>
      <c r="B87" s="73"/>
      <c r="C87" s="38">
        <v>3132</v>
      </c>
      <c r="D87" s="90" t="s">
        <v>87</v>
      </c>
      <c r="E87" s="117">
        <v>1260.73</v>
      </c>
      <c r="F87" s="154">
        <v>1260.73</v>
      </c>
      <c r="G87"/>
    </row>
    <row r="88" spans="1:7" ht="21.75" customHeight="1" x14ac:dyDescent="0.2">
      <c r="A88" s="24"/>
      <c r="B88" s="73"/>
      <c r="C88" s="38">
        <v>3133</v>
      </c>
      <c r="D88" s="90" t="s">
        <v>92</v>
      </c>
      <c r="E88" s="117">
        <v>149.05000000000001</v>
      </c>
      <c r="F88" s="154">
        <v>149.05000000000001</v>
      </c>
      <c r="G88"/>
    </row>
    <row r="89" spans="1:7" ht="20.100000000000001" customHeight="1" x14ac:dyDescent="0.2">
      <c r="A89" s="24"/>
      <c r="B89" s="73"/>
      <c r="C89" s="29">
        <v>32</v>
      </c>
      <c r="D89" s="19" t="s">
        <v>26</v>
      </c>
      <c r="E89" s="115">
        <f>E90</f>
        <v>5915.77</v>
      </c>
      <c r="F89" s="151">
        <f t="shared" ref="F89" si="8">F90</f>
        <v>5915.77</v>
      </c>
      <c r="G89"/>
    </row>
    <row r="90" spans="1:7" ht="22.5" customHeight="1" x14ac:dyDescent="0.2">
      <c r="A90" s="24"/>
      <c r="B90" s="73"/>
      <c r="C90" s="29">
        <v>329</v>
      </c>
      <c r="D90" s="78" t="s">
        <v>93</v>
      </c>
      <c r="E90" s="116">
        <f>E91+E92+E93</f>
        <v>5915.77</v>
      </c>
      <c r="F90" s="152">
        <f>F91+F92+F93</f>
        <v>5915.77</v>
      </c>
      <c r="G90"/>
    </row>
    <row r="91" spans="1:7" ht="22.5" customHeight="1" x14ac:dyDescent="0.2">
      <c r="A91" s="24"/>
      <c r="B91" s="73"/>
      <c r="C91" s="38">
        <v>3295</v>
      </c>
      <c r="D91" s="56" t="s">
        <v>94</v>
      </c>
      <c r="E91" s="135">
        <v>1708.46</v>
      </c>
      <c r="F91" s="153">
        <v>1708.46</v>
      </c>
      <c r="G91"/>
    </row>
    <row r="92" spans="1:7" ht="22.5" customHeight="1" x14ac:dyDescent="0.2">
      <c r="A92" s="24"/>
      <c r="B92" s="73"/>
      <c r="C92" s="38">
        <v>3295</v>
      </c>
      <c r="D92" s="111" t="s">
        <v>124</v>
      </c>
      <c r="E92" s="143">
        <v>500</v>
      </c>
      <c r="F92" s="154">
        <v>500</v>
      </c>
      <c r="G92"/>
    </row>
    <row r="93" spans="1:7" ht="22.5" customHeight="1" x14ac:dyDescent="0.2">
      <c r="A93" s="24"/>
      <c r="B93" s="73"/>
      <c r="C93" s="38">
        <v>3296</v>
      </c>
      <c r="D93" s="56" t="s">
        <v>61</v>
      </c>
      <c r="E93" s="143">
        <v>3707.31</v>
      </c>
      <c r="F93" s="154">
        <v>3707.31</v>
      </c>
      <c r="G93"/>
    </row>
    <row r="94" spans="1:7" ht="20.100000000000001" customHeight="1" x14ac:dyDescent="0.2">
      <c r="A94" s="24"/>
      <c r="B94" s="73"/>
      <c r="C94" s="29">
        <v>34</v>
      </c>
      <c r="D94" s="19" t="s">
        <v>39</v>
      </c>
      <c r="E94" s="116">
        <f>E95</f>
        <v>4370.3</v>
      </c>
      <c r="F94" s="152">
        <f>F95</f>
        <v>4370.3</v>
      </c>
      <c r="G94"/>
    </row>
    <row r="95" spans="1:7" ht="20.100000000000001" customHeight="1" x14ac:dyDescent="0.2">
      <c r="A95" s="24"/>
      <c r="B95" s="28"/>
      <c r="C95" s="29">
        <v>343</v>
      </c>
      <c r="D95" s="107" t="s">
        <v>97</v>
      </c>
      <c r="E95" s="116">
        <f>E96</f>
        <v>4370.3</v>
      </c>
      <c r="F95" s="152">
        <f>F96</f>
        <v>4370.3</v>
      </c>
      <c r="G95"/>
    </row>
    <row r="96" spans="1:7" ht="26.25" customHeight="1" x14ac:dyDescent="0.2">
      <c r="A96" s="67"/>
      <c r="B96" s="68"/>
      <c r="C96" s="69">
        <v>3433</v>
      </c>
      <c r="D96" s="91" t="s">
        <v>98</v>
      </c>
      <c r="E96" s="117">
        <v>4370.3</v>
      </c>
      <c r="F96" s="154">
        <v>4370.3</v>
      </c>
      <c r="G96"/>
    </row>
    <row r="97" spans="1:7" ht="20.100000000000001" customHeight="1" x14ac:dyDescent="0.2">
      <c r="A97" s="84" t="s">
        <v>4</v>
      </c>
      <c r="B97" s="85">
        <v>2301</v>
      </c>
      <c r="C97" s="86"/>
      <c r="D97" s="87" t="s">
        <v>14</v>
      </c>
      <c r="E97" s="125">
        <f t="shared" ref="E97" si="9">E98++E106+E126+E142+E154</f>
        <v>74903.739999999991</v>
      </c>
      <c r="F97" s="125">
        <f>F98++F106+F126+F142+F148+F154</f>
        <v>64832.530000000006</v>
      </c>
      <c r="G97"/>
    </row>
    <row r="98" spans="1:7" ht="20.100000000000001" customHeight="1" x14ac:dyDescent="0.2">
      <c r="A98" s="80" t="s">
        <v>5</v>
      </c>
      <c r="B98" s="81" t="s">
        <v>121</v>
      </c>
      <c r="C98" s="63" t="s">
        <v>23</v>
      </c>
      <c r="D98" s="60" t="s">
        <v>99</v>
      </c>
      <c r="E98" s="121">
        <f>E99</f>
        <v>68966.899999999994</v>
      </c>
      <c r="F98" s="121">
        <f t="shared" ref="F98" si="10">F99</f>
        <v>34035.69</v>
      </c>
      <c r="G98"/>
    </row>
    <row r="99" spans="1:7" ht="20.100000000000001" customHeight="1" x14ac:dyDescent="0.2">
      <c r="A99" s="92" t="s">
        <v>10</v>
      </c>
      <c r="B99" s="17">
        <v>11001</v>
      </c>
      <c r="C99" s="38"/>
      <c r="D99" s="83" t="s">
        <v>89</v>
      </c>
      <c r="E99" s="116">
        <f>E100</f>
        <v>68966.899999999994</v>
      </c>
      <c r="F99" s="151">
        <f t="shared" ref="F99:F100" si="11">F100</f>
        <v>34035.69</v>
      </c>
      <c r="G99"/>
    </row>
    <row r="100" spans="1:7" ht="20.100000000000001" customHeight="1" x14ac:dyDescent="0.2">
      <c r="A100" s="92"/>
      <c r="B100" s="93"/>
      <c r="C100" s="25">
        <v>3</v>
      </c>
      <c r="D100" s="26" t="s">
        <v>25</v>
      </c>
      <c r="E100" s="116">
        <f>E101</f>
        <v>68966.899999999994</v>
      </c>
      <c r="F100" s="151">
        <f t="shared" si="11"/>
        <v>34035.69</v>
      </c>
      <c r="G100"/>
    </row>
    <row r="101" spans="1:7" ht="20.100000000000001" customHeight="1" x14ac:dyDescent="0.2">
      <c r="A101" s="92"/>
      <c r="B101" s="93"/>
      <c r="C101" s="25">
        <v>32</v>
      </c>
      <c r="D101" s="26" t="s">
        <v>26</v>
      </c>
      <c r="E101" s="116">
        <f>E102+E104</f>
        <v>68966.899999999994</v>
      </c>
      <c r="F101" s="152">
        <f t="shared" ref="F101" si="12">F102+F104</f>
        <v>34035.69</v>
      </c>
      <c r="G101"/>
    </row>
    <row r="102" spans="1:7" ht="20.100000000000001" customHeight="1" x14ac:dyDescent="0.2">
      <c r="A102" s="92"/>
      <c r="B102" s="93"/>
      <c r="C102" s="32">
        <v>321</v>
      </c>
      <c r="D102" s="33" t="s">
        <v>27</v>
      </c>
      <c r="E102" s="116">
        <f>E103</f>
        <v>31423.85</v>
      </c>
      <c r="F102" s="152">
        <f>F103</f>
        <v>23184.639999999999</v>
      </c>
      <c r="G102"/>
    </row>
    <row r="103" spans="1:7" ht="20.100000000000001" customHeight="1" x14ac:dyDescent="0.2">
      <c r="A103" s="92"/>
      <c r="B103" s="93"/>
      <c r="C103" s="64">
        <v>3212</v>
      </c>
      <c r="D103" s="65" t="s">
        <v>81</v>
      </c>
      <c r="E103" s="135">
        <v>31423.85</v>
      </c>
      <c r="F103" s="153">
        <v>23184.639999999999</v>
      </c>
      <c r="G103"/>
    </row>
    <row r="104" spans="1:7" ht="20.100000000000001" customHeight="1" x14ac:dyDescent="0.2">
      <c r="A104" s="92"/>
      <c r="B104" s="93"/>
      <c r="C104" s="32">
        <v>322</v>
      </c>
      <c r="D104" s="35" t="s">
        <v>29</v>
      </c>
      <c r="E104" s="116">
        <f>E105</f>
        <v>37543.050000000003</v>
      </c>
      <c r="F104" s="152">
        <f>F105</f>
        <v>10851.05</v>
      </c>
      <c r="G104"/>
    </row>
    <row r="105" spans="1:7" ht="20.100000000000001" customHeight="1" x14ac:dyDescent="0.2">
      <c r="A105" s="92"/>
      <c r="B105" s="93"/>
      <c r="C105" s="64">
        <v>3223</v>
      </c>
      <c r="D105" s="66" t="s">
        <v>135</v>
      </c>
      <c r="E105" s="135">
        <v>37543.050000000003</v>
      </c>
      <c r="F105" s="153">
        <v>10851.05</v>
      </c>
      <c r="G105"/>
    </row>
    <row r="106" spans="1:7" ht="24.75" customHeight="1" x14ac:dyDescent="0.2">
      <c r="A106" s="57" t="s">
        <v>15</v>
      </c>
      <c r="B106" s="58" t="s">
        <v>120</v>
      </c>
      <c r="C106" s="59"/>
      <c r="D106" s="60" t="s">
        <v>88</v>
      </c>
      <c r="E106" s="121">
        <f t="shared" ref="E106:F106" si="13">E107+E121</f>
        <v>2394.12</v>
      </c>
      <c r="F106" s="121">
        <f t="shared" si="13"/>
        <v>2394.12</v>
      </c>
      <c r="G106"/>
    </row>
    <row r="107" spans="1:7" ht="20.100000000000001" customHeight="1" x14ac:dyDescent="0.2">
      <c r="A107" s="17" t="s">
        <v>10</v>
      </c>
      <c r="B107" s="17">
        <v>11001</v>
      </c>
      <c r="C107" s="38"/>
      <c r="D107" s="83" t="s">
        <v>89</v>
      </c>
      <c r="E107" s="123">
        <f>E108</f>
        <v>1902.12</v>
      </c>
      <c r="F107" s="156">
        <f>F108</f>
        <v>1902.12</v>
      </c>
      <c r="G107"/>
    </row>
    <row r="108" spans="1:7" ht="20.100000000000001" customHeight="1" x14ac:dyDescent="0.2">
      <c r="A108" s="17"/>
      <c r="B108" s="40"/>
      <c r="C108" s="25">
        <v>3</v>
      </c>
      <c r="D108" s="26" t="s">
        <v>25</v>
      </c>
      <c r="E108" s="120">
        <f>E109+E115+E118</f>
        <v>1902.12</v>
      </c>
      <c r="F108" s="155">
        <f>F109+F115+F118</f>
        <v>1902.12</v>
      </c>
      <c r="G108"/>
    </row>
    <row r="109" spans="1:7" ht="20.100000000000001" customHeight="1" x14ac:dyDescent="0.2">
      <c r="A109" s="17"/>
      <c r="B109" s="40"/>
      <c r="C109" s="25">
        <v>32</v>
      </c>
      <c r="D109" s="26" t="s">
        <v>26</v>
      </c>
      <c r="E109" s="123">
        <f t="shared" ref="E109" si="14">E110+E112</f>
        <v>1805.82</v>
      </c>
      <c r="F109" s="156">
        <f t="shared" ref="F109" si="15">F110+F112</f>
        <v>1805.82</v>
      </c>
      <c r="G109"/>
    </row>
    <row r="110" spans="1:7" ht="20.100000000000001" customHeight="1" x14ac:dyDescent="0.2">
      <c r="A110" s="17"/>
      <c r="B110" s="40"/>
      <c r="C110" s="25">
        <v>323</v>
      </c>
      <c r="D110" s="35" t="s">
        <v>30</v>
      </c>
      <c r="E110" s="123">
        <f>E111</f>
        <v>1568.55</v>
      </c>
      <c r="F110" s="156">
        <f>F111</f>
        <v>1568.55</v>
      </c>
      <c r="G110"/>
    </row>
    <row r="111" spans="1:7" ht="20.100000000000001" customHeight="1" x14ac:dyDescent="0.2">
      <c r="A111" s="17"/>
      <c r="B111" s="40"/>
      <c r="C111" s="31">
        <v>3239</v>
      </c>
      <c r="D111" s="56" t="s">
        <v>76</v>
      </c>
      <c r="E111" s="126">
        <v>1568.55</v>
      </c>
      <c r="F111" s="158">
        <v>1568.55</v>
      </c>
      <c r="G111"/>
    </row>
    <row r="112" spans="1:7" ht="20.100000000000001" customHeight="1" x14ac:dyDescent="0.2">
      <c r="A112" s="17"/>
      <c r="B112" s="40"/>
      <c r="C112" s="25">
        <v>329</v>
      </c>
      <c r="D112" s="94" t="s">
        <v>31</v>
      </c>
      <c r="E112" s="115">
        <f t="shared" ref="E112" si="16">E113+E114</f>
        <v>237.26999999999998</v>
      </c>
      <c r="F112" s="151">
        <f t="shared" ref="F112" si="17">F113+F114</f>
        <v>237.26999999999998</v>
      </c>
      <c r="G112"/>
    </row>
    <row r="113" spans="1:7" ht="20.100000000000001" customHeight="1" x14ac:dyDescent="0.2">
      <c r="A113" s="17"/>
      <c r="B113" s="40"/>
      <c r="C113" s="31">
        <v>3291</v>
      </c>
      <c r="D113" s="37" t="s">
        <v>100</v>
      </c>
      <c r="E113" s="135">
        <v>132.72999999999999</v>
      </c>
      <c r="F113" s="153">
        <v>132.72999999999999</v>
      </c>
      <c r="G113"/>
    </row>
    <row r="114" spans="1:7" ht="20.100000000000001" customHeight="1" x14ac:dyDescent="0.2">
      <c r="A114" s="17"/>
      <c r="B114" s="40"/>
      <c r="C114" s="31">
        <v>3299</v>
      </c>
      <c r="D114" s="37" t="s">
        <v>31</v>
      </c>
      <c r="E114" s="135">
        <v>104.54</v>
      </c>
      <c r="F114" s="153">
        <v>104.54</v>
      </c>
      <c r="G114"/>
    </row>
    <row r="115" spans="1:7" ht="25.5" customHeight="1" x14ac:dyDescent="0.2">
      <c r="A115" s="17"/>
      <c r="B115" s="40"/>
      <c r="C115" s="25">
        <v>36</v>
      </c>
      <c r="D115" s="94" t="s">
        <v>101</v>
      </c>
      <c r="E115" s="123">
        <f t="shared" ref="E115:F116" si="18">E116</f>
        <v>26.55</v>
      </c>
      <c r="F115" s="156">
        <f t="shared" si="18"/>
        <v>26.55</v>
      </c>
      <c r="G115"/>
    </row>
    <row r="116" spans="1:7" ht="20.100000000000001" customHeight="1" x14ac:dyDescent="0.2">
      <c r="A116" s="17"/>
      <c r="B116" s="40"/>
      <c r="C116" s="25">
        <v>369</v>
      </c>
      <c r="D116" s="94" t="s">
        <v>102</v>
      </c>
      <c r="E116" s="123">
        <f t="shared" si="18"/>
        <v>26.55</v>
      </c>
      <c r="F116" s="156">
        <f t="shared" si="18"/>
        <v>26.55</v>
      </c>
      <c r="G116"/>
    </row>
    <row r="117" spans="1:7" ht="20.100000000000001" customHeight="1" x14ac:dyDescent="0.2">
      <c r="A117" s="17"/>
      <c r="B117" s="40"/>
      <c r="C117" s="31">
        <v>3691</v>
      </c>
      <c r="D117" s="37" t="s">
        <v>103</v>
      </c>
      <c r="E117" s="126">
        <v>26.55</v>
      </c>
      <c r="F117" s="158">
        <v>26.55</v>
      </c>
      <c r="G117"/>
    </row>
    <row r="118" spans="1:7" ht="20.100000000000001" customHeight="1" x14ac:dyDescent="0.2">
      <c r="A118" s="17"/>
      <c r="B118" s="40"/>
      <c r="C118" s="25">
        <v>38</v>
      </c>
      <c r="D118" s="94" t="s">
        <v>104</v>
      </c>
      <c r="E118" s="123">
        <f t="shared" ref="E118:F119" si="19">E119</f>
        <v>69.75</v>
      </c>
      <c r="F118" s="156">
        <f t="shared" si="19"/>
        <v>69.75</v>
      </c>
      <c r="G118"/>
    </row>
    <row r="119" spans="1:7" ht="20.100000000000001" customHeight="1" x14ac:dyDescent="0.2">
      <c r="A119" s="17"/>
      <c r="B119" s="40"/>
      <c r="C119" s="25">
        <v>381</v>
      </c>
      <c r="D119" s="94" t="s">
        <v>105</v>
      </c>
      <c r="E119" s="123">
        <f t="shared" si="19"/>
        <v>69.75</v>
      </c>
      <c r="F119" s="156">
        <f t="shared" si="19"/>
        <v>69.75</v>
      </c>
      <c r="G119"/>
    </row>
    <row r="120" spans="1:7" ht="20.100000000000001" customHeight="1" x14ac:dyDescent="0.2">
      <c r="A120" s="17"/>
      <c r="B120" s="40"/>
      <c r="C120" s="31">
        <v>3811</v>
      </c>
      <c r="D120" s="37" t="s">
        <v>106</v>
      </c>
      <c r="E120" s="135">
        <v>69.75</v>
      </c>
      <c r="F120" s="153">
        <v>69.75</v>
      </c>
      <c r="G120"/>
    </row>
    <row r="121" spans="1:7" ht="20.100000000000001" customHeight="1" x14ac:dyDescent="0.2">
      <c r="A121" s="17" t="s">
        <v>10</v>
      </c>
      <c r="B121" s="17">
        <v>58400</v>
      </c>
      <c r="C121" s="38"/>
      <c r="D121" s="83" t="s">
        <v>125</v>
      </c>
      <c r="E121" s="115">
        <f t="shared" ref="E121:F124" si="20">E122</f>
        <v>492</v>
      </c>
      <c r="F121" s="151">
        <f t="shared" si="20"/>
        <v>492</v>
      </c>
      <c r="G121"/>
    </row>
    <row r="122" spans="1:7" ht="20.100000000000001" customHeight="1" x14ac:dyDescent="0.2">
      <c r="A122" s="17"/>
      <c r="B122" s="40"/>
      <c r="C122" s="25">
        <v>3</v>
      </c>
      <c r="D122" s="26" t="s">
        <v>25</v>
      </c>
      <c r="E122" s="115">
        <f t="shared" si="20"/>
        <v>492</v>
      </c>
      <c r="F122" s="151">
        <f t="shared" si="20"/>
        <v>492</v>
      </c>
      <c r="G122"/>
    </row>
    <row r="123" spans="1:7" ht="20.100000000000001" customHeight="1" x14ac:dyDescent="0.2">
      <c r="A123" s="17"/>
      <c r="B123" s="40"/>
      <c r="C123" s="25">
        <v>32</v>
      </c>
      <c r="D123" s="26" t="s">
        <v>26</v>
      </c>
      <c r="E123" s="123">
        <f t="shared" si="20"/>
        <v>492</v>
      </c>
      <c r="F123" s="156">
        <f t="shared" si="20"/>
        <v>492</v>
      </c>
      <c r="G123"/>
    </row>
    <row r="124" spans="1:7" ht="20.100000000000001" customHeight="1" x14ac:dyDescent="0.2">
      <c r="A124" s="17"/>
      <c r="B124" s="40"/>
      <c r="C124" s="25">
        <v>323</v>
      </c>
      <c r="D124" s="35" t="s">
        <v>30</v>
      </c>
      <c r="E124" s="123">
        <f t="shared" si="20"/>
        <v>492</v>
      </c>
      <c r="F124" s="156">
        <f t="shared" si="20"/>
        <v>492</v>
      </c>
      <c r="G124"/>
    </row>
    <row r="125" spans="1:7" ht="20.100000000000001" customHeight="1" x14ac:dyDescent="0.2">
      <c r="A125" s="17"/>
      <c r="B125" s="40"/>
      <c r="C125" s="31">
        <v>3239</v>
      </c>
      <c r="D125" s="56" t="s">
        <v>76</v>
      </c>
      <c r="E125" s="135">
        <v>492</v>
      </c>
      <c r="F125" s="153">
        <v>492</v>
      </c>
      <c r="G125"/>
    </row>
    <row r="126" spans="1:7" ht="20.100000000000001" customHeight="1" x14ac:dyDescent="0.2">
      <c r="A126" s="57" t="s">
        <v>5</v>
      </c>
      <c r="B126" s="61" t="s">
        <v>107</v>
      </c>
      <c r="C126" s="97"/>
      <c r="D126" s="62" t="s">
        <v>108</v>
      </c>
      <c r="E126" s="127">
        <f>E128+E133</f>
        <v>2083</v>
      </c>
      <c r="F126" s="119">
        <f>F128+F133+F138</f>
        <v>14743</v>
      </c>
      <c r="G126"/>
    </row>
    <row r="127" spans="1:7" ht="20.100000000000001" customHeight="1" x14ac:dyDescent="0.2">
      <c r="A127" s="30" t="s">
        <v>6</v>
      </c>
      <c r="B127" s="95">
        <v>55042</v>
      </c>
      <c r="C127" s="25"/>
      <c r="D127" s="94" t="s">
        <v>117</v>
      </c>
      <c r="E127" s="128">
        <f>E128</f>
        <v>500</v>
      </c>
      <c r="F127" s="159">
        <f>F128</f>
        <v>500</v>
      </c>
      <c r="G127"/>
    </row>
    <row r="128" spans="1:7" ht="20.100000000000001" customHeight="1" x14ac:dyDescent="0.2">
      <c r="A128" s="30"/>
      <c r="B128" s="95"/>
      <c r="C128" s="25">
        <v>3</v>
      </c>
      <c r="D128" s="26" t="s">
        <v>25</v>
      </c>
      <c r="E128" s="128">
        <f t="shared" ref="E128:F129" si="21">E129</f>
        <v>500</v>
      </c>
      <c r="F128" s="159">
        <f t="shared" si="21"/>
        <v>500</v>
      </c>
      <c r="G128"/>
    </row>
    <row r="129" spans="1:7" ht="20.100000000000001" customHeight="1" x14ac:dyDescent="0.2">
      <c r="A129" s="30"/>
      <c r="B129" s="95"/>
      <c r="C129" s="25">
        <v>32</v>
      </c>
      <c r="D129" s="26" t="s">
        <v>26</v>
      </c>
      <c r="E129" s="128">
        <f t="shared" si="21"/>
        <v>500</v>
      </c>
      <c r="F129" s="159">
        <f t="shared" si="21"/>
        <v>500</v>
      </c>
      <c r="G129"/>
    </row>
    <row r="130" spans="1:7" ht="20.100000000000001" customHeight="1" x14ac:dyDescent="0.2">
      <c r="A130" s="30"/>
      <c r="B130" s="96"/>
      <c r="C130" s="25">
        <v>329</v>
      </c>
      <c r="D130" s="35" t="s">
        <v>31</v>
      </c>
      <c r="E130" s="128">
        <f>E131</f>
        <v>500</v>
      </c>
      <c r="F130" s="159">
        <f>F131</f>
        <v>500</v>
      </c>
      <c r="G130"/>
    </row>
    <row r="131" spans="1:7" ht="20.100000000000001" customHeight="1" x14ac:dyDescent="0.2">
      <c r="A131" s="24"/>
      <c r="B131" s="96"/>
      <c r="C131" s="31">
        <v>3299</v>
      </c>
      <c r="D131" s="37" t="s">
        <v>31</v>
      </c>
      <c r="E131" s="135">
        <v>500</v>
      </c>
      <c r="F131" s="153">
        <v>500</v>
      </c>
      <c r="G131"/>
    </row>
    <row r="132" spans="1:7" ht="20.100000000000001" customHeight="1" x14ac:dyDescent="0.2">
      <c r="A132" s="30" t="s">
        <v>6</v>
      </c>
      <c r="B132" s="95">
        <v>62400</v>
      </c>
      <c r="C132" s="25"/>
      <c r="D132" s="94" t="s">
        <v>126</v>
      </c>
      <c r="E132" s="128">
        <f t="shared" ref="E132:F134" si="22">E133</f>
        <v>1583</v>
      </c>
      <c r="F132" s="159">
        <f t="shared" si="22"/>
        <v>1583</v>
      </c>
      <c r="G132"/>
    </row>
    <row r="133" spans="1:7" ht="20.100000000000001" customHeight="1" x14ac:dyDescent="0.2">
      <c r="A133" s="30"/>
      <c r="B133" s="96"/>
      <c r="C133" s="25">
        <v>3</v>
      </c>
      <c r="D133" s="26" t="s">
        <v>25</v>
      </c>
      <c r="E133" s="128">
        <f t="shared" si="22"/>
        <v>1583</v>
      </c>
      <c r="F133" s="159">
        <f t="shared" si="22"/>
        <v>1583</v>
      </c>
      <c r="G133"/>
    </row>
    <row r="134" spans="1:7" ht="20.100000000000001" customHeight="1" x14ac:dyDescent="0.2">
      <c r="A134" s="24"/>
      <c r="B134" s="96"/>
      <c r="C134" s="25">
        <v>32</v>
      </c>
      <c r="D134" s="26" t="s">
        <v>26</v>
      </c>
      <c r="E134" s="128">
        <f t="shared" si="22"/>
        <v>1583</v>
      </c>
      <c r="F134" s="159">
        <f t="shared" si="22"/>
        <v>1583</v>
      </c>
      <c r="G134"/>
    </row>
    <row r="135" spans="1:7" ht="20.100000000000001" customHeight="1" x14ac:dyDescent="0.2">
      <c r="A135" s="24"/>
      <c r="B135" s="96"/>
      <c r="C135" s="25">
        <v>329</v>
      </c>
      <c r="D135" s="35" t="s">
        <v>31</v>
      </c>
      <c r="E135" s="128">
        <f>E136</f>
        <v>1583</v>
      </c>
      <c r="F135" s="159">
        <f>F136</f>
        <v>1583</v>
      </c>
      <c r="G135"/>
    </row>
    <row r="136" spans="1:7" ht="20.100000000000001" customHeight="1" x14ac:dyDescent="0.2">
      <c r="A136" s="24"/>
      <c r="B136" s="96"/>
      <c r="C136" s="31">
        <v>3299</v>
      </c>
      <c r="D136" s="37" t="s">
        <v>31</v>
      </c>
      <c r="E136" s="135">
        <v>1583</v>
      </c>
      <c r="F136" s="153">
        <v>1583</v>
      </c>
      <c r="G136"/>
    </row>
    <row r="137" spans="1:7" ht="20.100000000000001" customHeight="1" x14ac:dyDescent="0.2">
      <c r="A137" s="30" t="s">
        <v>6</v>
      </c>
      <c r="B137" s="75">
        <v>32400</v>
      </c>
      <c r="C137" s="25"/>
      <c r="D137" s="148" t="s">
        <v>13</v>
      </c>
      <c r="E137" s="116">
        <f t="shared" ref="E137:F140" si="23">E138</f>
        <v>0</v>
      </c>
      <c r="F137" s="152">
        <f t="shared" si="23"/>
        <v>12660</v>
      </c>
      <c r="G137"/>
    </row>
    <row r="138" spans="1:7" ht="20.100000000000001" customHeight="1" x14ac:dyDescent="0.2">
      <c r="A138" s="24"/>
      <c r="B138" s="96"/>
      <c r="C138" s="25">
        <v>3</v>
      </c>
      <c r="D138" s="26" t="s">
        <v>25</v>
      </c>
      <c r="E138" s="128">
        <f t="shared" si="23"/>
        <v>0</v>
      </c>
      <c r="F138" s="159">
        <f t="shared" si="23"/>
        <v>12660</v>
      </c>
      <c r="G138"/>
    </row>
    <row r="139" spans="1:7" ht="20.100000000000001" customHeight="1" x14ac:dyDescent="0.2">
      <c r="A139" s="24"/>
      <c r="B139" s="96"/>
      <c r="C139" s="25">
        <v>32</v>
      </c>
      <c r="D139" s="26" t="s">
        <v>26</v>
      </c>
      <c r="E139" s="128">
        <f t="shared" si="23"/>
        <v>0</v>
      </c>
      <c r="F139" s="159">
        <f t="shared" si="23"/>
        <v>12660</v>
      </c>
      <c r="G139"/>
    </row>
    <row r="140" spans="1:7" ht="20.100000000000001" customHeight="1" x14ac:dyDescent="0.2">
      <c r="A140" s="24"/>
      <c r="B140" s="96"/>
      <c r="C140" s="25">
        <v>329</v>
      </c>
      <c r="D140" s="35" t="s">
        <v>31</v>
      </c>
      <c r="E140" s="128">
        <f t="shared" si="23"/>
        <v>0</v>
      </c>
      <c r="F140" s="159">
        <f t="shared" si="23"/>
        <v>12660</v>
      </c>
      <c r="G140"/>
    </row>
    <row r="141" spans="1:7" ht="20.100000000000001" customHeight="1" x14ac:dyDescent="0.2">
      <c r="A141" s="24"/>
      <c r="B141" s="96"/>
      <c r="C141" s="31">
        <v>3299</v>
      </c>
      <c r="D141" s="37" t="s">
        <v>31</v>
      </c>
      <c r="E141" s="135">
        <v>0</v>
      </c>
      <c r="F141" s="153">
        <v>12660</v>
      </c>
      <c r="G141"/>
    </row>
    <row r="142" spans="1:7" ht="20.100000000000001" customHeight="1" x14ac:dyDescent="0.2">
      <c r="A142" s="57" t="s">
        <v>15</v>
      </c>
      <c r="B142" s="58" t="s">
        <v>109</v>
      </c>
      <c r="C142" s="59"/>
      <c r="D142" s="60" t="s">
        <v>110</v>
      </c>
      <c r="E142" s="129">
        <f>E143</f>
        <v>132.72</v>
      </c>
      <c r="F142" s="129">
        <f>F143</f>
        <v>132.72</v>
      </c>
      <c r="G142"/>
    </row>
    <row r="143" spans="1:7" ht="20.100000000000001" customHeight="1" x14ac:dyDescent="0.2">
      <c r="A143" s="103" t="s">
        <v>10</v>
      </c>
      <c r="B143" s="82">
        <v>32400</v>
      </c>
      <c r="C143" s="72"/>
      <c r="D143" s="83" t="s">
        <v>111</v>
      </c>
      <c r="E143" s="130">
        <f t="shared" ref="E143:F144" si="24">E144</f>
        <v>132.72</v>
      </c>
      <c r="F143" s="160">
        <f t="shared" si="24"/>
        <v>132.72</v>
      </c>
      <c r="G143"/>
    </row>
    <row r="144" spans="1:7" ht="20.100000000000001" customHeight="1" x14ac:dyDescent="0.2">
      <c r="A144" s="75"/>
      <c r="B144" s="98"/>
      <c r="C144" s="25">
        <v>3</v>
      </c>
      <c r="D144" s="26" t="s">
        <v>25</v>
      </c>
      <c r="E144" s="130">
        <f t="shared" si="24"/>
        <v>132.72</v>
      </c>
      <c r="F144" s="160">
        <f t="shared" si="24"/>
        <v>132.72</v>
      </c>
      <c r="G144"/>
    </row>
    <row r="145" spans="1:7" ht="20.100000000000001" customHeight="1" x14ac:dyDescent="0.2">
      <c r="A145" s="104"/>
      <c r="B145" s="105"/>
      <c r="C145" s="25">
        <v>32</v>
      </c>
      <c r="D145" s="26" t="s">
        <v>26</v>
      </c>
      <c r="E145" s="130">
        <f>E146</f>
        <v>132.72</v>
      </c>
      <c r="F145" s="160">
        <f>F146</f>
        <v>132.72</v>
      </c>
      <c r="G145"/>
    </row>
    <row r="146" spans="1:7" ht="20.100000000000001" customHeight="1" x14ac:dyDescent="0.2">
      <c r="A146" s="17"/>
      <c r="B146" s="40"/>
      <c r="C146" s="25">
        <v>329</v>
      </c>
      <c r="D146" s="35" t="s">
        <v>31</v>
      </c>
      <c r="E146" s="130">
        <f>E147</f>
        <v>132.72</v>
      </c>
      <c r="F146" s="160">
        <f>F147</f>
        <v>132.72</v>
      </c>
      <c r="G146"/>
    </row>
    <row r="147" spans="1:7" ht="20.100000000000001" customHeight="1" x14ac:dyDescent="0.2">
      <c r="A147" s="17"/>
      <c r="B147" s="40"/>
      <c r="C147" s="31">
        <v>3299</v>
      </c>
      <c r="D147" s="37" t="s">
        <v>31</v>
      </c>
      <c r="E147" s="131">
        <v>132.72</v>
      </c>
      <c r="F147" s="154">
        <v>132.72</v>
      </c>
      <c r="G147"/>
    </row>
    <row r="148" spans="1:7" ht="20.100000000000001" customHeight="1" x14ac:dyDescent="0.2">
      <c r="A148" s="57" t="s">
        <v>15</v>
      </c>
      <c r="B148" s="58">
        <v>230163</v>
      </c>
      <c r="C148" s="59"/>
      <c r="D148" s="60" t="s">
        <v>167</v>
      </c>
      <c r="E148" s="129">
        <f>E149</f>
        <v>0</v>
      </c>
      <c r="F148" s="129">
        <f>F149</f>
        <v>12200</v>
      </c>
      <c r="G148"/>
    </row>
    <row r="149" spans="1:7" ht="20.100000000000001" customHeight="1" x14ac:dyDescent="0.2">
      <c r="A149" s="103" t="s">
        <v>10</v>
      </c>
      <c r="B149" s="82">
        <v>32400</v>
      </c>
      <c r="C149" s="72"/>
      <c r="D149" s="83" t="s">
        <v>111</v>
      </c>
      <c r="E149" s="130">
        <f t="shared" ref="E149:F150" si="25">E150</f>
        <v>0</v>
      </c>
      <c r="F149" s="160">
        <f t="shared" si="25"/>
        <v>12200</v>
      </c>
      <c r="G149"/>
    </row>
    <row r="150" spans="1:7" ht="20.100000000000001" customHeight="1" x14ac:dyDescent="0.2">
      <c r="A150" s="75"/>
      <c r="B150" s="98"/>
      <c r="C150" s="25">
        <v>3</v>
      </c>
      <c r="D150" s="26" t="s">
        <v>25</v>
      </c>
      <c r="E150" s="130">
        <f t="shared" si="25"/>
        <v>0</v>
      </c>
      <c r="F150" s="160">
        <f t="shared" si="25"/>
        <v>12200</v>
      </c>
      <c r="G150"/>
    </row>
    <row r="151" spans="1:7" ht="20.100000000000001" customHeight="1" x14ac:dyDescent="0.2">
      <c r="A151" s="104"/>
      <c r="B151" s="105"/>
      <c r="C151" s="25">
        <v>32</v>
      </c>
      <c r="D151" s="26" t="s">
        <v>26</v>
      </c>
      <c r="E151" s="130">
        <f>E152</f>
        <v>0</v>
      </c>
      <c r="F151" s="160">
        <f>F152</f>
        <v>12200</v>
      </c>
      <c r="G151"/>
    </row>
    <row r="152" spans="1:7" ht="20.100000000000001" customHeight="1" x14ac:dyDescent="0.2">
      <c r="A152" s="17"/>
      <c r="B152" s="40"/>
      <c r="C152" s="25">
        <v>323</v>
      </c>
      <c r="D152" s="94" t="s">
        <v>30</v>
      </c>
      <c r="E152" s="130">
        <f>E153</f>
        <v>0</v>
      </c>
      <c r="F152" s="160">
        <f>F153</f>
        <v>12200</v>
      </c>
      <c r="G152"/>
    </row>
    <row r="153" spans="1:7" ht="20.100000000000001" customHeight="1" x14ac:dyDescent="0.2">
      <c r="A153" s="17"/>
      <c r="B153" s="40"/>
      <c r="C153" s="31">
        <v>3239</v>
      </c>
      <c r="D153" s="187" t="s">
        <v>76</v>
      </c>
      <c r="E153" s="131">
        <v>0</v>
      </c>
      <c r="F153" s="154">
        <v>12200</v>
      </c>
      <c r="G153"/>
    </row>
    <row r="154" spans="1:7" ht="20.100000000000001" customHeight="1" x14ac:dyDescent="0.2">
      <c r="A154" s="57" t="s">
        <v>15</v>
      </c>
      <c r="B154" s="58" t="s">
        <v>53</v>
      </c>
      <c r="C154" s="59"/>
      <c r="D154" s="60" t="s">
        <v>52</v>
      </c>
      <c r="E154" s="121">
        <f>E155</f>
        <v>1327</v>
      </c>
      <c r="F154" s="121">
        <f t="shared" ref="F154" si="26">F155</f>
        <v>1327</v>
      </c>
      <c r="G154"/>
    </row>
    <row r="155" spans="1:7" ht="20.100000000000001" customHeight="1" x14ac:dyDescent="0.2">
      <c r="A155" s="39" t="s">
        <v>10</v>
      </c>
      <c r="B155" s="82">
        <v>11001</v>
      </c>
      <c r="C155" s="72"/>
      <c r="D155" s="83" t="s">
        <v>89</v>
      </c>
      <c r="E155" s="123">
        <f>E156+E168</f>
        <v>1327</v>
      </c>
      <c r="F155" s="156">
        <f>F156+F168</f>
        <v>1327</v>
      </c>
      <c r="G155"/>
    </row>
    <row r="156" spans="1:7" ht="20.100000000000001" customHeight="1" x14ac:dyDescent="0.2">
      <c r="A156" s="17"/>
      <c r="B156" s="40"/>
      <c r="C156" s="32">
        <v>3</v>
      </c>
      <c r="D156" s="33" t="s">
        <v>25</v>
      </c>
      <c r="E156" s="123">
        <f>E158+E161+E163+E166</f>
        <v>1327</v>
      </c>
      <c r="F156" s="156">
        <f>F158+F161+F163+F166</f>
        <v>1327</v>
      </c>
      <c r="G156"/>
    </row>
    <row r="157" spans="1:7" ht="20.100000000000001" customHeight="1" x14ac:dyDescent="0.2">
      <c r="A157" s="17"/>
      <c r="B157" s="17"/>
      <c r="C157" s="32">
        <v>32</v>
      </c>
      <c r="D157" s="33" t="s">
        <v>26</v>
      </c>
      <c r="E157" s="132">
        <f>E158+E161+E163+E166</f>
        <v>1327</v>
      </c>
      <c r="F157" s="161">
        <f>F158+F161+F163+F166</f>
        <v>1327</v>
      </c>
      <c r="G157"/>
    </row>
    <row r="158" spans="1:7" ht="20.100000000000001" customHeight="1" x14ac:dyDescent="0.2">
      <c r="A158" s="17"/>
      <c r="B158" s="17"/>
      <c r="C158" s="25">
        <v>321</v>
      </c>
      <c r="D158" s="33" t="s">
        <v>27</v>
      </c>
      <c r="E158" s="115">
        <f>E160+E159</f>
        <v>150</v>
      </c>
      <c r="F158" s="151">
        <f>F160+F159</f>
        <v>150</v>
      </c>
      <c r="G158"/>
    </row>
    <row r="159" spans="1:7" ht="20.100000000000001" customHeight="1" x14ac:dyDescent="0.2">
      <c r="A159" s="17"/>
      <c r="B159" s="17"/>
      <c r="C159" s="38">
        <v>3211</v>
      </c>
      <c r="D159" s="90" t="s">
        <v>68</v>
      </c>
      <c r="E159" s="186">
        <v>53.1</v>
      </c>
      <c r="F159" s="151">
        <v>53.1</v>
      </c>
      <c r="G159"/>
    </row>
    <row r="160" spans="1:7" ht="20.100000000000001" customHeight="1" x14ac:dyDescent="0.2">
      <c r="A160" s="17"/>
      <c r="B160" s="17"/>
      <c r="C160" s="18">
        <v>3214</v>
      </c>
      <c r="D160" s="90" t="s">
        <v>113</v>
      </c>
      <c r="E160" s="135">
        <v>96.9</v>
      </c>
      <c r="F160" s="153">
        <v>96.9</v>
      </c>
      <c r="G160"/>
    </row>
    <row r="161" spans="1:7" ht="20.100000000000001" customHeight="1" x14ac:dyDescent="0.2">
      <c r="A161" s="17"/>
      <c r="B161" s="17"/>
      <c r="C161" s="25">
        <v>322</v>
      </c>
      <c r="D161" s="78" t="s">
        <v>29</v>
      </c>
      <c r="E161" s="115">
        <f>E162</f>
        <v>131</v>
      </c>
      <c r="F161" s="151">
        <f>F162</f>
        <v>131</v>
      </c>
      <c r="G161"/>
    </row>
    <row r="162" spans="1:7" ht="20.100000000000001" customHeight="1" x14ac:dyDescent="0.2">
      <c r="A162" s="17"/>
      <c r="B162" s="17"/>
      <c r="C162" s="31">
        <v>3221</v>
      </c>
      <c r="D162" s="90" t="s">
        <v>69</v>
      </c>
      <c r="E162" s="135">
        <v>131</v>
      </c>
      <c r="F162" s="153">
        <v>131</v>
      </c>
      <c r="G162"/>
    </row>
    <row r="163" spans="1:7" ht="21" customHeight="1" x14ac:dyDescent="0.2">
      <c r="A163" s="17"/>
      <c r="B163" s="17"/>
      <c r="C163" s="25">
        <v>323</v>
      </c>
      <c r="D163" s="78" t="s">
        <v>30</v>
      </c>
      <c r="E163" s="115">
        <f>E164+E165</f>
        <v>566</v>
      </c>
      <c r="F163" s="151">
        <f>F164+F165</f>
        <v>566</v>
      </c>
      <c r="G163"/>
    </row>
    <row r="164" spans="1:7" ht="20.100000000000001" customHeight="1" x14ac:dyDescent="0.2">
      <c r="A164" s="17"/>
      <c r="B164" s="17"/>
      <c r="C164" s="31">
        <v>3233</v>
      </c>
      <c r="D164" s="56" t="s">
        <v>114</v>
      </c>
      <c r="E164" s="135">
        <v>566</v>
      </c>
      <c r="F164" s="153">
        <v>566</v>
      </c>
      <c r="G164"/>
    </row>
    <row r="165" spans="1:7" ht="20.100000000000001" customHeight="1" x14ac:dyDescent="0.2">
      <c r="A165" s="17"/>
      <c r="B165" s="17"/>
      <c r="C165" s="31">
        <v>3237</v>
      </c>
      <c r="D165" s="56" t="s">
        <v>84</v>
      </c>
      <c r="E165" s="135">
        <v>0</v>
      </c>
      <c r="F165" s="153">
        <v>0</v>
      </c>
      <c r="G165"/>
    </row>
    <row r="166" spans="1:7" ht="24" customHeight="1" x14ac:dyDescent="0.2">
      <c r="A166" s="17"/>
      <c r="B166" s="17"/>
      <c r="C166" s="25">
        <v>329</v>
      </c>
      <c r="D166" s="78" t="s">
        <v>31</v>
      </c>
      <c r="E166" s="115">
        <f>E167</f>
        <v>480</v>
      </c>
      <c r="F166" s="151">
        <f>F167</f>
        <v>480</v>
      </c>
      <c r="G166"/>
    </row>
    <row r="167" spans="1:7" ht="24" customHeight="1" x14ac:dyDescent="0.2">
      <c r="A167" s="17"/>
      <c r="B167" s="17"/>
      <c r="C167" s="31">
        <v>3299</v>
      </c>
      <c r="D167" s="66" t="s">
        <v>31</v>
      </c>
      <c r="E167" s="135">
        <v>480</v>
      </c>
      <c r="F167" s="153">
        <v>480</v>
      </c>
      <c r="G167"/>
    </row>
    <row r="168" spans="1:7" ht="24" customHeight="1" x14ac:dyDescent="0.2">
      <c r="A168" s="17"/>
      <c r="B168" s="17"/>
      <c r="C168" s="29">
        <v>4</v>
      </c>
      <c r="D168" s="26" t="s">
        <v>37</v>
      </c>
      <c r="E168" s="123">
        <f t="shared" ref="E168:F169" si="27">E169</f>
        <v>0</v>
      </c>
      <c r="F168" s="156">
        <f t="shared" si="27"/>
        <v>0</v>
      </c>
      <c r="G168"/>
    </row>
    <row r="169" spans="1:7" ht="26.25" customHeight="1" x14ac:dyDescent="0.2">
      <c r="A169" s="17"/>
      <c r="B169" s="17"/>
      <c r="C169" s="29">
        <v>42</v>
      </c>
      <c r="D169" s="26" t="s">
        <v>38</v>
      </c>
      <c r="E169" s="123">
        <f t="shared" si="27"/>
        <v>0</v>
      </c>
      <c r="F169" s="156">
        <f t="shared" si="27"/>
        <v>0</v>
      </c>
      <c r="G169"/>
    </row>
    <row r="170" spans="1:7" ht="26.25" customHeight="1" x14ac:dyDescent="0.2">
      <c r="A170" s="17"/>
      <c r="B170" s="40"/>
      <c r="C170" s="25">
        <v>422</v>
      </c>
      <c r="D170" s="26" t="s">
        <v>36</v>
      </c>
      <c r="E170" s="123">
        <f>E171</f>
        <v>0</v>
      </c>
      <c r="F170" s="156">
        <f>F171</f>
        <v>0</v>
      </c>
      <c r="G170"/>
    </row>
    <row r="171" spans="1:7" ht="21" customHeight="1" x14ac:dyDescent="0.2">
      <c r="A171" s="76"/>
      <c r="B171" s="99"/>
      <c r="C171" s="77">
        <v>4221</v>
      </c>
      <c r="D171" s="79" t="s">
        <v>85</v>
      </c>
      <c r="E171" s="135">
        <v>0</v>
      </c>
      <c r="F171" s="153">
        <v>0</v>
      </c>
      <c r="G171"/>
    </row>
    <row r="172" spans="1:7" ht="24.75" customHeight="1" x14ac:dyDescent="0.2">
      <c r="A172" s="50" t="s">
        <v>4</v>
      </c>
      <c r="B172" s="51">
        <v>2302</v>
      </c>
      <c r="C172" s="52"/>
      <c r="D172" s="53" t="s">
        <v>141</v>
      </c>
      <c r="E172" s="133">
        <f>E173</f>
        <v>553.04</v>
      </c>
      <c r="F172" s="133">
        <f t="shared" ref="F172" si="28">F173</f>
        <v>553.04</v>
      </c>
      <c r="G172"/>
    </row>
    <row r="173" spans="1:7" ht="21" customHeight="1" x14ac:dyDescent="0.2">
      <c r="A173" s="57" t="s">
        <v>15</v>
      </c>
      <c r="B173" s="61" t="s">
        <v>142</v>
      </c>
      <c r="C173" s="63"/>
      <c r="D173" s="60" t="s">
        <v>143</v>
      </c>
      <c r="E173" s="134">
        <f t="shared" ref="E173:F173" si="29">E175</f>
        <v>553.04</v>
      </c>
      <c r="F173" s="134">
        <f t="shared" si="29"/>
        <v>553.04</v>
      </c>
      <c r="G173"/>
    </row>
    <row r="174" spans="1:7" ht="21" customHeight="1" x14ac:dyDescent="0.2">
      <c r="A174" s="30"/>
      <c r="B174" s="30">
        <v>53102</v>
      </c>
      <c r="C174" s="25"/>
      <c r="D174" s="26" t="s">
        <v>144</v>
      </c>
      <c r="E174" s="149">
        <f t="shared" ref="E174:F177" si="30">E175</f>
        <v>553.04</v>
      </c>
      <c r="F174" s="162">
        <f t="shared" si="30"/>
        <v>553.04</v>
      </c>
      <c r="G174"/>
    </row>
    <row r="175" spans="1:7" ht="21" customHeight="1" x14ac:dyDescent="0.2">
      <c r="A175" s="74"/>
      <c r="B175" s="106"/>
      <c r="C175" s="25">
        <v>3</v>
      </c>
      <c r="D175" s="26" t="s">
        <v>25</v>
      </c>
      <c r="E175" s="149">
        <f t="shared" si="30"/>
        <v>553.04</v>
      </c>
      <c r="F175" s="162">
        <f t="shared" si="30"/>
        <v>553.04</v>
      </c>
      <c r="G175"/>
    </row>
    <row r="176" spans="1:7" ht="23.25" customHeight="1" x14ac:dyDescent="0.2">
      <c r="A176" s="74"/>
      <c r="B176" s="106"/>
      <c r="C176" s="25">
        <v>38</v>
      </c>
      <c r="D176" s="26" t="s">
        <v>145</v>
      </c>
      <c r="E176" s="149">
        <f t="shared" si="30"/>
        <v>553.04</v>
      </c>
      <c r="F176" s="162">
        <f t="shared" si="30"/>
        <v>553.04</v>
      </c>
      <c r="G176"/>
    </row>
    <row r="177" spans="1:9" ht="23.25" customHeight="1" x14ac:dyDescent="0.2">
      <c r="A177" s="74"/>
      <c r="B177" s="106"/>
      <c r="C177" s="25">
        <v>381</v>
      </c>
      <c r="D177" s="26" t="s">
        <v>105</v>
      </c>
      <c r="E177" s="149">
        <f t="shared" si="30"/>
        <v>553.04</v>
      </c>
      <c r="F177" s="162">
        <f t="shared" si="30"/>
        <v>553.04</v>
      </c>
      <c r="G177"/>
    </row>
    <row r="178" spans="1:9" ht="23.25" customHeight="1" x14ac:dyDescent="0.2">
      <c r="A178" s="74"/>
      <c r="B178" s="106"/>
      <c r="C178" s="64">
        <v>3812</v>
      </c>
      <c r="D178" s="37" t="s">
        <v>146</v>
      </c>
      <c r="E178" s="135">
        <v>553.04</v>
      </c>
      <c r="F178" s="153">
        <v>553.04</v>
      </c>
      <c r="G178"/>
    </row>
    <row r="179" spans="1:9" ht="23.25" customHeight="1" x14ac:dyDescent="0.2">
      <c r="A179" s="50" t="s">
        <v>4</v>
      </c>
      <c r="B179" s="51">
        <v>2406</v>
      </c>
      <c r="C179" s="52"/>
      <c r="D179" s="53" t="s">
        <v>118</v>
      </c>
      <c r="E179" s="133">
        <f>E180+E191</f>
        <v>1657.06</v>
      </c>
      <c r="F179" s="133">
        <f>F180+F191</f>
        <v>1728</v>
      </c>
      <c r="G179"/>
    </row>
    <row r="180" spans="1:9" ht="23.25" customHeight="1" x14ac:dyDescent="0.2">
      <c r="A180" s="57" t="s">
        <v>7</v>
      </c>
      <c r="B180" s="61" t="s">
        <v>138</v>
      </c>
      <c r="C180" s="63"/>
      <c r="D180" s="60" t="s">
        <v>139</v>
      </c>
      <c r="E180" s="114">
        <f>E181+E186</f>
        <v>727.06</v>
      </c>
      <c r="F180" s="114">
        <f>F181+F186</f>
        <v>798</v>
      </c>
      <c r="G180"/>
    </row>
    <row r="181" spans="1:9" ht="23.25" customHeight="1" x14ac:dyDescent="0.2">
      <c r="A181" s="24" t="s">
        <v>6</v>
      </c>
      <c r="B181" s="96">
        <v>55291</v>
      </c>
      <c r="C181" s="49"/>
      <c r="D181" s="136" t="s">
        <v>136</v>
      </c>
      <c r="E181" s="116">
        <f t="shared" ref="E181:F183" si="31">E182</f>
        <v>398</v>
      </c>
      <c r="F181" s="152">
        <f t="shared" si="31"/>
        <v>398</v>
      </c>
      <c r="G181"/>
    </row>
    <row r="182" spans="1:9" ht="23.25" customHeight="1" x14ac:dyDescent="0.2">
      <c r="A182" s="48"/>
      <c r="B182" s="17"/>
      <c r="C182" s="25">
        <v>4</v>
      </c>
      <c r="D182" s="26" t="s">
        <v>37</v>
      </c>
      <c r="E182" s="116">
        <f t="shared" si="31"/>
        <v>398</v>
      </c>
      <c r="F182" s="152">
        <f t="shared" si="31"/>
        <v>398</v>
      </c>
      <c r="G182"/>
    </row>
    <row r="183" spans="1:9" ht="21.75" customHeight="1" x14ac:dyDescent="0.2">
      <c r="A183" s="48"/>
      <c r="B183" s="17"/>
      <c r="C183" s="25">
        <v>42</v>
      </c>
      <c r="D183" s="26" t="s">
        <v>38</v>
      </c>
      <c r="E183" s="116">
        <f t="shared" si="31"/>
        <v>398</v>
      </c>
      <c r="F183" s="152">
        <f t="shared" si="31"/>
        <v>398</v>
      </c>
      <c r="G183"/>
      <c r="I183" s="6"/>
    </row>
    <row r="184" spans="1:9" ht="21.75" customHeight="1" x14ac:dyDescent="0.2">
      <c r="A184" s="48"/>
      <c r="B184" s="17"/>
      <c r="C184" s="25">
        <v>422</v>
      </c>
      <c r="D184" s="26" t="s">
        <v>36</v>
      </c>
      <c r="E184" s="116">
        <f>E185</f>
        <v>398</v>
      </c>
      <c r="F184" s="152">
        <f>F185</f>
        <v>398</v>
      </c>
      <c r="G184"/>
      <c r="H184" s="6"/>
    </row>
    <row r="185" spans="1:9" ht="21.75" customHeight="1" x14ac:dyDescent="0.2">
      <c r="A185" s="48"/>
      <c r="B185" s="17"/>
      <c r="C185" s="31">
        <v>4221</v>
      </c>
      <c r="D185" s="79" t="s">
        <v>137</v>
      </c>
      <c r="E185" s="135">
        <v>398</v>
      </c>
      <c r="F185" s="153">
        <v>398</v>
      </c>
      <c r="G185"/>
      <c r="I185" s="6"/>
    </row>
    <row r="186" spans="1:9" ht="21.75" customHeight="1" x14ac:dyDescent="0.2">
      <c r="A186" s="24" t="s">
        <v>6</v>
      </c>
      <c r="B186" s="17">
        <v>55042</v>
      </c>
      <c r="C186" s="49"/>
      <c r="D186" s="41" t="s">
        <v>9</v>
      </c>
      <c r="E186" s="116">
        <f t="shared" ref="E186:F188" si="32">E187</f>
        <v>329.06</v>
      </c>
      <c r="F186" s="152">
        <f t="shared" si="32"/>
        <v>400</v>
      </c>
      <c r="G186"/>
      <c r="I186" s="6"/>
    </row>
    <row r="187" spans="1:9" ht="21.75" customHeight="1" x14ac:dyDescent="0.2">
      <c r="A187" s="48"/>
      <c r="B187" s="17"/>
      <c r="C187" s="25">
        <v>4</v>
      </c>
      <c r="D187" s="26" t="s">
        <v>37</v>
      </c>
      <c r="E187" s="116">
        <f t="shared" si="32"/>
        <v>329.06</v>
      </c>
      <c r="F187" s="152">
        <f t="shared" si="32"/>
        <v>400</v>
      </c>
      <c r="G187"/>
      <c r="I187" s="6"/>
    </row>
    <row r="188" spans="1:9" ht="21.75" customHeight="1" x14ac:dyDescent="0.2">
      <c r="A188" s="48"/>
      <c r="B188" s="17"/>
      <c r="C188" s="25">
        <v>42</v>
      </c>
      <c r="D188" s="26" t="s">
        <v>38</v>
      </c>
      <c r="E188" s="116">
        <f t="shared" si="32"/>
        <v>329.06</v>
      </c>
      <c r="F188" s="152">
        <f t="shared" si="32"/>
        <v>400</v>
      </c>
      <c r="G188"/>
      <c r="I188" s="6"/>
    </row>
    <row r="189" spans="1:9" ht="21.75" customHeight="1" x14ac:dyDescent="0.2">
      <c r="A189" s="48"/>
      <c r="B189" s="17"/>
      <c r="C189" s="25">
        <v>422</v>
      </c>
      <c r="D189" s="26" t="s">
        <v>36</v>
      </c>
      <c r="E189" s="116">
        <f>E190</f>
        <v>329.06</v>
      </c>
      <c r="F189" s="152">
        <f>F190</f>
        <v>400</v>
      </c>
      <c r="G189"/>
      <c r="I189" s="6"/>
    </row>
    <row r="190" spans="1:9" ht="21.75" customHeight="1" x14ac:dyDescent="0.2">
      <c r="A190" s="48"/>
      <c r="B190" s="17"/>
      <c r="C190" s="31">
        <v>4226</v>
      </c>
      <c r="D190" s="150" t="s">
        <v>148</v>
      </c>
      <c r="E190" s="135">
        <v>329.06</v>
      </c>
      <c r="F190" s="153">
        <v>400</v>
      </c>
      <c r="G190"/>
      <c r="I190" s="6"/>
    </row>
    <row r="191" spans="1:9" ht="21.75" customHeight="1" x14ac:dyDescent="0.2">
      <c r="A191" s="57" t="s">
        <v>7</v>
      </c>
      <c r="B191" s="61" t="s">
        <v>119</v>
      </c>
      <c r="C191" s="63"/>
      <c r="D191" s="60" t="s">
        <v>140</v>
      </c>
      <c r="E191" s="114">
        <f>E192+E197</f>
        <v>930</v>
      </c>
      <c r="F191" s="114">
        <f>F192+F197</f>
        <v>930</v>
      </c>
      <c r="G191"/>
      <c r="I191" s="6"/>
    </row>
    <row r="192" spans="1:9" ht="21.75" customHeight="1" x14ac:dyDescent="0.2">
      <c r="A192" s="24" t="s">
        <v>6</v>
      </c>
      <c r="B192" s="17">
        <v>55042</v>
      </c>
      <c r="C192" s="49"/>
      <c r="D192" s="41" t="s">
        <v>9</v>
      </c>
      <c r="E192" s="116">
        <f t="shared" ref="E192:F195" si="33">E193</f>
        <v>600</v>
      </c>
      <c r="F192" s="152">
        <f t="shared" si="33"/>
        <v>600</v>
      </c>
      <c r="G192"/>
      <c r="I192" s="6"/>
    </row>
    <row r="193" spans="1:9" ht="21.75" customHeight="1" x14ac:dyDescent="0.2">
      <c r="A193" s="48"/>
      <c r="B193" s="17"/>
      <c r="C193" s="25">
        <v>4</v>
      </c>
      <c r="D193" s="26" t="s">
        <v>37</v>
      </c>
      <c r="E193" s="116">
        <f t="shared" si="33"/>
        <v>600</v>
      </c>
      <c r="F193" s="152">
        <f t="shared" si="33"/>
        <v>600</v>
      </c>
      <c r="G193"/>
      <c r="I193" s="6"/>
    </row>
    <row r="194" spans="1:9" ht="21.75" customHeight="1" x14ac:dyDescent="0.2">
      <c r="A194" s="48"/>
      <c r="B194" s="17"/>
      <c r="C194" s="25">
        <v>42</v>
      </c>
      <c r="D194" s="26" t="s">
        <v>38</v>
      </c>
      <c r="E194" s="116">
        <f t="shared" si="33"/>
        <v>600</v>
      </c>
      <c r="F194" s="152">
        <f t="shared" si="33"/>
        <v>600</v>
      </c>
      <c r="G194"/>
      <c r="I194" s="6"/>
    </row>
    <row r="195" spans="1:9" ht="21.75" customHeight="1" x14ac:dyDescent="0.2">
      <c r="A195" s="48"/>
      <c r="B195" s="17"/>
      <c r="C195" s="25">
        <v>422</v>
      </c>
      <c r="D195" s="26" t="s">
        <v>36</v>
      </c>
      <c r="E195" s="116">
        <f t="shared" si="33"/>
        <v>600</v>
      </c>
      <c r="F195" s="152">
        <f t="shared" si="33"/>
        <v>600</v>
      </c>
      <c r="G195"/>
      <c r="I195" s="6"/>
    </row>
    <row r="196" spans="1:9" ht="21.75" customHeight="1" x14ac:dyDescent="0.2">
      <c r="A196" s="48"/>
      <c r="B196" s="17"/>
      <c r="C196" s="31">
        <v>4221</v>
      </c>
      <c r="D196" s="79" t="s">
        <v>137</v>
      </c>
      <c r="E196" s="135">
        <v>600</v>
      </c>
      <c r="F196" s="153">
        <v>600</v>
      </c>
      <c r="G196"/>
      <c r="I196" s="6"/>
    </row>
    <row r="197" spans="1:9" ht="21.75" customHeight="1" x14ac:dyDescent="0.2">
      <c r="A197" s="24" t="s">
        <v>6</v>
      </c>
      <c r="B197" s="17">
        <v>11001</v>
      </c>
      <c r="C197" s="49"/>
      <c r="D197" s="41" t="s">
        <v>89</v>
      </c>
      <c r="E197" s="116">
        <f>E198</f>
        <v>330</v>
      </c>
      <c r="F197" s="152">
        <f>F198</f>
        <v>330</v>
      </c>
      <c r="G197"/>
      <c r="I197" s="6"/>
    </row>
    <row r="198" spans="1:9" ht="21.75" customHeight="1" x14ac:dyDescent="0.2">
      <c r="A198" s="48"/>
      <c r="B198" s="17"/>
      <c r="C198" s="25">
        <v>424</v>
      </c>
      <c r="D198" s="26" t="s">
        <v>127</v>
      </c>
      <c r="E198" s="116">
        <f>E199</f>
        <v>330</v>
      </c>
      <c r="F198" s="152">
        <f>F199</f>
        <v>330</v>
      </c>
      <c r="G198"/>
      <c r="I198" s="6"/>
    </row>
    <row r="199" spans="1:9" ht="21.75" customHeight="1" x14ac:dyDescent="0.2">
      <c r="A199" s="48"/>
      <c r="B199" s="17"/>
      <c r="C199" s="31">
        <v>4241</v>
      </c>
      <c r="D199" s="79" t="s">
        <v>128</v>
      </c>
      <c r="E199" s="117">
        <v>330</v>
      </c>
      <c r="F199" s="154">
        <v>330</v>
      </c>
      <c r="G199"/>
      <c r="H199" s="6"/>
    </row>
    <row r="200" spans="1:9" ht="21.75" customHeight="1" x14ac:dyDescent="0.2">
      <c r="A200" s="138" t="s">
        <v>4</v>
      </c>
      <c r="B200" s="139">
        <v>9201</v>
      </c>
      <c r="C200" s="140"/>
      <c r="D200" s="141" t="s">
        <v>131</v>
      </c>
      <c r="E200" s="142">
        <f t="shared" ref="E200:F202" si="34">E201</f>
        <v>11733.03</v>
      </c>
      <c r="F200" s="142">
        <f t="shared" si="34"/>
        <v>11733.03</v>
      </c>
      <c r="G200"/>
      <c r="I200" s="6"/>
    </row>
    <row r="201" spans="1:9" ht="21.75" customHeight="1" x14ac:dyDescent="0.2">
      <c r="A201" s="57"/>
      <c r="B201" s="61" t="s">
        <v>129</v>
      </c>
      <c r="C201" s="63"/>
      <c r="D201" s="60" t="s">
        <v>130</v>
      </c>
      <c r="E201" s="114">
        <f t="shared" si="34"/>
        <v>11733.03</v>
      </c>
      <c r="F201" s="114">
        <f t="shared" si="34"/>
        <v>11733.03</v>
      </c>
      <c r="G201"/>
      <c r="I201" s="6"/>
    </row>
    <row r="202" spans="1:9" ht="21.75" customHeight="1" x14ac:dyDescent="0.2">
      <c r="A202" s="24" t="s">
        <v>6</v>
      </c>
      <c r="B202" s="17">
        <v>51999</v>
      </c>
      <c r="C202" s="49"/>
      <c r="D202" s="41" t="s">
        <v>132</v>
      </c>
      <c r="E202" s="115">
        <f t="shared" si="34"/>
        <v>11733.03</v>
      </c>
      <c r="F202" s="151">
        <f t="shared" si="34"/>
        <v>11733.03</v>
      </c>
      <c r="G202"/>
      <c r="I202" s="6"/>
    </row>
    <row r="203" spans="1:9" ht="21.75" customHeight="1" x14ac:dyDescent="0.2">
      <c r="A203" s="48"/>
      <c r="B203" s="17"/>
      <c r="C203" s="25">
        <v>3</v>
      </c>
      <c r="D203" s="26" t="s">
        <v>25</v>
      </c>
      <c r="E203" s="115">
        <f t="shared" ref="E203:F205" si="35">E204</f>
        <v>11733.03</v>
      </c>
      <c r="F203" s="151">
        <f t="shared" si="35"/>
        <v>11733.03</v>
      </c>
      <c r="G203"/>
      <c r="I203" s="6"/>
    </row>
    <row r="204" spans="1:9" ht="21.75" customHeight="1" x14ac:dyDescent="0.2">
      <c r="A204" s="48"/>
      <c r="B204" s="17"/>
      <c r="C204" s="25">
        <v>32</v>
      </c>
      <c r="D204" s="26" t="s">
        <v>26</v>
      </c>
      <c r="E204" s="115">
        <f>E205+E207+E209</f>
        <v>11733.03</v>
      </c>
      <c r="F204" s="151">
        <f>F205+F207+F209</f>
        <v>11733.03</v>
      </c>
      <c r="G204"/>
      <c r="I204" s="6"/>
    </row>
    <row r="205" spans="1:9" ht="21.75" customHeight="1" x14ac:dyDescent="0.2">
      <c r="A205" s="48"/>
      <c r="B205" s="17"/>
      <c r="C205" s="25">
        <v>321</v>
      </c>
      <c r="D205" s="33" t="s">
        <v>27</v>
      </c>
      <c r="E205" s="115">
        <f t="shared" si="35"/>
        <v>10645.83</v>
      </c>
      <c r="F205" s="151">
        <f t="shared" si="35"/>
        <v>10645.83</v>
      </c>
      <c r="G205"/>
      <c r="I205" s="6"/>
    </row>
    <row r="206" spans="1:9" ht="21.75" customHeight="1" x14ac:dyDescent="0.2">
      <c r="A206" s="48"/>
      <c r="B206" s="17"/>
      <c r="C206" s="38">
        <v>3211</v>
      </c>
      <c r="D206" s="90" t="s">
        <v>112</v>
      </c>
      <c r="E206" s="135">
        <v>10645.83</v>
      </c>
      <c r="F206" s="153">
        <v>10645.83</v>
      </c>
      <c r="G206"/>
      <c r="I206" s="6"/>
    </row>
    <row r="207" spans="1:9" ht="21.75" customHeight="1" x14ac:dyDescent="0.2">
      <c r="A207" s="24"/>
      <c r="B207" s="17"/>
      <c r="C207" s="25">
        <v>323</v>
      </c>
      <c r="D207" s="78" t="s">
        <v>30</v>
      </c>
      <c r="E207" s="116">
        <f t="shared" ref="E207:F207" si="36">E208</f>
        <v>637.20000000000005</v>
      </c>
      <c r="F207" s="152">
        <f t="shared" si="36"/>
        <v>637.20000000000005</v>
      </c>
      <c r="G207"/>
      <c r="I207" s="6"/>
    </row>
    <row r="208" spans="1:9" ht="21.75" customHeight="1" x14ac:dyDescent="0.2">
      <c r="A208" s="48"/>
      <c r="B208" s="17"/>
      <c r="C208" s="31">
        <v>3233</v>
      </c>
      <c r="D208" s="56" t="s">
        <v>74</v>
      </c>
      <c r="E208" s="135">
        <v>637.20000000000005</v>
      </c>
      <c r="F208" s="153">
        <v>637.20000000000005</v>
      </c>
      <c r="G208"/>
      <c r="I208" s="6"/>
    </row>
    <row r="209" spans="1:10" ht="21.75" customHeight="1" x14ac:dyDescent="0.2">
      <c r="A209" s="48"/>
      <c r="B209" s="17"/>
      <c r="C209" s="25">
        <v>329</v>
      </c>
      <c r="D209" s="78" t="s">
        <v>31</v>
      </c>
      <c r="E209" s="116">
        <f>E210</f>
        <v>450</v>
      </c>
      <c r="F209" s="152">
        <f>F210</f>
        <v>450</v>
      </c>
      <c r="G209"/>
      <c r="I209" s="6"/>
    </row>
    <row r="210" spans="1:10" ht="21.75" customHeight="1" x14ac:dyDescent="0.2">
      <c r="A210" s="48"/>
      <c r="B210" s="17"/>
      <c r="C210" s="31">
        <v>3299</v>
      </c>
      <c r="D210" s="66" t="s">
        <v>31</v>
      </c>
      <c r="E210" s="135">
        <v>450</v>
      </c>
      <c r="F210" s="153">
        <v>450</v>
      </c>
      <c r="G210"/>
      <c r="I210" s="6"/>
    </row>
    <row r="211" spans="1:10" ht="21.75" customHeight="1" x14ac:dyDescent="0.2">
      <c r="A211" s="138" t="s">
        <v>4</v>
      </c>
      <c r="B211" s="139">
        <v>9212</v>
      </c>
      <c r="C211" s="140"/>
      <c r="D211" s="141" t="s">
        <v>163</v>
      </c>
      <c r="E211" s="142">
        <f t="shared" ref="E211:F213" si="37">E212</f>
        <v>0</v>
      </c>
      <c r="F211" s="142">
        <f t="shared" si="37"/>
        <v>3153</v>
      </c>
      <c r="J211" s="6"/>
    </row>
    <row r="212" spans="1:10" ht="21.75" customHeight="1" x14ac:dyDescent="0.2">
      <c r="A212" s="57"/>
      <c r="B212" s="61" t="s">
        <v>164</v>
      </c>
      <c r="C212" s="63"/>
      <c r="D212" s="60" t="s">
        <v>165</v>
      </c>
      <c r="E212" s="114">
        <f>E213+E222</f>
        <v>0</v>
      </c>
      <c r="F212" s="114">
        <f>F213+F222</f>
        <v>3153</v>
      </c>
      <c r="J212" s="6"/>
    </row>
    <row r="213" spans="1:10" ht="21.75" customHeight="1" x14ac:dyDescent="0.2">
      <c r="A213" s="24" t="s">
        <v>6</v>
      </c>
      <c r="B213" s="17">
        <v>11001</v>
      </c>
      <c r="C213" s="49"/>
      <c r="D213" s="41" t="s">
        <v>89</v>
      </c>
      <c r="E213" s="115">
        <f t="shared" si="37"/>
        <v>0</v>
      </c>
      <c r="F213" s="151">
        <f t="shared" si="37"/>
        <v>1103.55</v>
      </c>
      <c r="J213" s="6"/>
    </row>
    <row r="214" spans="1:10" ht="19.5" customHeight="1" x14ac:dyDescent="0.2">
      <c r="A214" s="48"/>
      <c r="B214" s="17"/>
      <c r="C214" s="29">
        <v>3</v>
      </c>
      <c r="D214" s="26" t="s">
        <v>25</v>
      </c>
      <c r="E214" s="115">
        <f>E215+E219</f>
        <v>0</v>
      </c>
      <c r="F214" s="151">
        <f>F215+F219</f>
        <v>1103.55</v>
      </c>
      <c r="J214" s="6"/>
    </row>
    <row r="215" spans="1:10" ht="20.25" customHeight="1" x14ac:dyDescent="0.2">
      <c r="A215" s="48"/>
      <c r="B215" s="17"/>
      <c r="C215" s="29">
        <v>31</v>
      </c>
      <c r="D215" s="30" t="s">
        <v>28</v>
      </c>
      <c r="E215" s="115">
        <f>E216+E217+E218</f>
        <v>0</v>
      </c>
      <c r="F215" s="151">
        <f>F216+F217+F218</f>
        <v>1004.22</v>
      </c>
      <c r="J215" s="6"/>
    </row>
    <row r="216" spans="1:10" ht="21.75" customHeight="1" x14ac:dyDescent="0.2">
      <c r="A216" s="48"/>
      <c r="B216" s="17"/>
      <c r="C216" s="110">
        <v>3111</v>
      </c>
      <c r="D216" s="70" t="s">
        <v>96</v>
      </c>
      <c r="E216" s="186">
        <v>0</v>
      </c>
      <c r="F216" s="213">
        <v>681.74</v>
      </c>
      <c r="J216" s="6"/>
    </row>
    <row r="217" spans="1:10" ht="21.75" customHeight="1" x14ac:dyDescent="0.2">
      <c r="A217" s="48"/>
      <c r="B217" s="17"/>
      <c r="C217" s="38">
        <v>3121</v>
      </c>
      <c r="D217" s="89" t="s">
        <v>59</v>
      </c>
      <c r="E217" s="135">
        <v>0</v>
      </c>
      <c r="F217" s="153">
        <v>210</v>
      </c>
      <c r="J217" s="6"/>
    </row>
    <row r="218" spans="1:10" ht="21.75" customHeight="1" x14ac:dyDescent="0.2">
      <c r="A218" s="24"/>
      <c r="B218" s="17"/>
      <c r="C218" s="38">
        <v>3132</v>
      </c>
      <c r="D218" s="89" t="s">
        <v>60</v>
      </c>
      <c r="E218" s="117">
        <v>0</v>
      </c>
      <c r="F218" s="154">
        <v>112.48</v>
      </c>
      <c r="J218" s="6"/>
    </row>
    <row r="219" spans="1:10" s="4" customFormat="1" ht="24" customHeight="1" x14ac:dyDescent="0.2">
      <c r="A219" s="48"/>
      <c r="B219" s="17"/>
      <c r="C219" s="25">
        <v>32</v>
      </c>
      <c r="D219" s="26" t="s">
        <v>26</v>
      </c>
      <c r="E219" s="132">
        <f>E220+E221</f>
        <v>0</v>
      </c>
      <c r="F219" s="161">
        <f>F220+F221</f>
        <v>99.33</v>
      </c>
      <c r="G219" s="147"/>
    </row>
    <row r="220" spans="1:10" s="4" customFormat="1" ht="20.100000000000001" customHeight="1" x14ac:dyDescent="0.2">
      <c r="A220" s="48"/>
      <c r="B220" s="17"/>
      <c r="C220" s="38">
        <v>3211</v>
      </c>
      <c r="D220" s="90" t="s">
        <v>112</v>
      </c>
      <c r="E220" s="117">
        <v>0</v>
      </c>
      <c r="F220" s="154">
        <v>44.1</v>
      </c>
      <c r="G220" s="147"/>
    </row>
    <row r="221" spans="1:10" s="4" customFormat="1" ht="20.100000000000001" customHeight="1" x14ac:dyDescent="0.2">
      <c r="A221" s="48"/>
      <c r="B221" s="17"/>
      <c r="C221" s="64">
        <v>3212</v>
      </c>
      <c r="D221" s="65" t="s">
        <v>81</v>
      </c>
      <c r="E221" s="117">
        <v>0</v>
      </c>
      <c r="F221" s="154">
        <v>55.23</v>
      </c>
      <c r="G221" s="147"/>
    </row>
    <row r="222" spans="1:10" s="4" customFormat="1" ht="20.100000000000001" customHeight="1" x14ac:dyDescent="0.2">
      <c r="A222" s="48"/>
      <c r="B222" s="17">
        <v>51100</v>
      </c>
      <c r="C222" s="31"/>
      <c r="D222" s="34" t="s">
        <v>166</v>
      </c>
      <c r="E222" s="115">
        <f t="shared" ref="E222:F222" si="38">E223</f>
        <v>0</v>
      </c>
      <c r="F222" s="151">
        <f t="shared" si="38"/>
        <v>2049.4499999999998</v>
      </c>
      <c r="G222" s="147"/>
    </row>
    <row r="223" spans="1:10" s="4" customFormat="1" ht="20.100000000000001" customHeight="1" x14ac:dyDescent="0.2">
      <c r="A223" s="48"/>
      <c r="B223" s="17"/>
      <c r="C223" s="29">
        <v>3</v>
      </c>
      <c r="D223" s="26" t="s">
        <v>25</v>
      </c>
      <c r="E223" s="115">
        <f>E224+E228</f>
        <v>0</v>
      </c>
      <c r="F223" s="151">
        <f>F224+F228</f>
        <v>2049.4499999999998</v>
      </c>
      <c r="G223" s="147"/>
    </row>
    <row r="224" spans="1:10" s="4" customFormat="1" ht="20.100000000000001" customHeight="1" x14ac:dyDescent="0.2">
      <c r="A224" s="48"/>
      <c r="B224" s="17"/>
      <c r="C224" s="29">
        <v>31</v>
      </c>
      <c r="D224" s="30" t="s">
        <v>28</v>
      </c>
      <c r="E224" s="115">
        <f>E225+E226+E227</f>
        <v>0</v>
      </c>
      <c r="F224" s="151">
        <f>F225+F226+F227</f>
        <v>1864.98</v>
      </c>
      <c r="G224" s="147"/>
    </row>
    <row r="225" spans="1:7" s="4" customFormat="1" ht="20.100000000000001" customHeight="1" x14ac:dyDescent="0.2">
      <c r="A225" s="48"/>
      <c r="B225" s="17"/>
      <c r="C225" s="110">
        <v>3111</v>
      </c>
      <c r="D225" s="70" t="s">
        <v>96</v>
      </c>
      <c r="E225" s="186">
        <v>0</v>
      </c>
      <c r="F225" s="213">
        <v>1266.0899999999999</v>
      </c>
      <c r="G225" s="147"/>
    </row>
    <row r="226" spans="1:7" s="4" customFormat="1" ht="20.100000000000001" customHeight="1" x14ac:dyDescent="0.2">
      <c r="A226" s="48"/>
      <c r="B226" s="17"/>
      <c r="C226" s="38">
        <v>3121</v>
      </c>
      <c r="D226" s="89" t="s">
        <v>59</v>
      </c>
      <c r="E226" s="135">
        <v>0</v>
      </c>
      <c r="F226" s="153">
        <v>390</v>
      </c>
      <c r="G226" s="147"/>
    </row>
    <row r="227" spans="1:7" s="4" customFormat="1" ht="20.100000000000001" customHeight="1" x14ac:dyDescent="0.2">
      <c r="A227" s="48"/>
      <c r="B227" s="17"/>
      <c r="C227" s="38">
        <v>3132</v>
      </c>
      <c r="D227" s="89" t="s">
        <v>60</v>
      </c>
      <c r="E227" s="117">
        <v>0</v>
      </c>
      <c r="F227" s="154">
        <v>208.89</v>
      </c>
      <c r="G227" s="147"/>
    </row>
    <row r="228" spans="1:7" s="4" customFormat="1" ht="20.100000000000001" customHeight="1" x14ac:dyDescent="0.2">
      <c r="A228" s="48"/>
      <c r="B228" s="17"/>
      <c r="C228" s="25">
        <v>32</v>
      </c>
      <c r="D228" s="26" t="s">
        <v>26</v>
      </c>
      <c r="E228" s="132">
        <f>E230+E231</f>
        <v>0</v>
      </c>
      <c r="F228" s="161">
        <f>F230+F231</f>
        <v>184.47</v>
      </c>
      <c r="G228" s="147"/>
    </row>
    <row r="229" spans="1:7" s="4" customFormat="1" ht="20.100000000000001" customHeight="1" x14ac:dyDescent="0.2">
      <c r="A229" s="48"/>
      <c r="B229" s="17"/>
      <c r="C229" s="25">
        <v>321</v>
      </c>
      <c r="D229" s="33" t="s">
        <v>27</v>
      </c>
      <c r="E229" s="116">
        <f>E230+E231</f>
        <v>0</v>
      </c>
      <c r="F229" s="152">
        <f>F230+F231</f>
        <v>184.47</v>
      </c>
      <c r="G229" s="147"/>
    </row>
    <row r="230" spans="1:7" s="4" customFormat="1" ht="20.100000000000001" customHeight="1" x14ac:dyDescent="0.2">
      <c r="A230" s="48"/>
      <c r="B230" s="17"/>
      <c r="C230" s="38">
        <v>3211</v>
      </c>
      <c r="D230" s="90" t="s">
        <v>112</v>
      </c>
      <c r="E230" s="117">
        <v>0</v>
      </c>
      <c r="F230" s="154">
        <v>81.900000000000006</v>
      </c>
      <c r="G230" s="147"/>
    </row>
    <row r="231" spans="1:7" s="4" customFormat="1" ht="20.100000000000001" customHeight="1" x14ac:dyDescent="0.2">
      <c r="A231" s="48"/>
      <c r="B231" s="17"/>
      <c r="C231" s="64">
        <v>3212</v>
      </c>
      <c r="D231" s="65" t="s">
        <v>81</v>
      </c>
      <c r="E231" s="117">
        <v>0</v>
      </c>
      <c r="F231" s="154">
        <v>102.57</v>
      </c>
      <c r="G231" s="147"/>
    </row>
    <row r="232" spans="1:7" s="4" customFormat="1" ht="20.100000000000001" customHeight="1" x14ac:dyDescent="0.2">
      <c r="A232" s="5"/>
      <c r="B232"/>
      <c r="C232" s="13"/>
      <c r="D232"/>
      <c r="E232" s="2"/>
      <c r="F232"/>
      <c r="G232" s="147"/>
    </row>
    <row r="233" spans="1:7" s="4" customFormat="1" ht="31.5" customHeight="1" x14ac:dyDescent="0.2">
      <c r="A233" s="5"/>
      <c r="B233"/>
      <c r="C233" s="13"/>
      <c r="D233" s="258" t="s">
        <v>179</v>
      </c>
      <c r="E233" s="215"/>
      <c r="F233"/>
      <c r="G233" s="147"/>
    </row>
    <row r="234" spans="1:7" s="4" customFormat="1" ht="20.25" customHeight="1" x14ac:dyDescent="0.2">
      <c r="A234" s="5"/>
      <c r="B234"/>
      <c r="C234" s="13"/>
      <c r="D234" s="8" t="s">
        <v>180</v>
      </c>
      <c r="E234" s="144"/>
      <c r="F234"/>
      <c r="G234" s="147"/>
    </row>
    <row r="235" spans="1:7" s="4" customFormat="1" ht="20.25" customHeight="1" x14ac:dyDescent="0.2">
      <c r="A235" s="5"/>
      <c r="B235"/>
      <c r="C235" s="13"/>
      <c r="D235"/>
      <c r="E235" s="2"/>
      <c r="F235"/>
      <c r="G235" s="147"/>
    </row>
    <row r="236" spans="1:7" s="4" customFormat="1" ht="20.25" customHeight="1" x14ac:dyDescent="0.2">
      <c r="A236" s="5"/>
      <c r="B236"/>
      <c r="C236" s="13"/>
      <c r="D236"/>
      <c r="E236" s="2"/>
      <c r="F236"/>
      <c r="G236" s="147"/>
    </row>
    <row r="237" spans="1:7" s="4" customFormat="1" ht="18" customHeight="1" x14ac:dyDescent="0.2">
      <c r="A237" s="5"/>
      <c r="B237"/>
      <c r="C237" s="13"/>
      <c r="D237"/>
      <c r="E237" s="2"/>
      <c r="F237"/>
      <c r="G237" s="147"/>
    </row>
    <row r="238" spans="1:7" s="4" customFormat="1" ht="27.75" customHeight="1" x14ac:dyDescent="0.2">
      <c r="A238" s="5"/>
      <c r="B238"/>
      <c r="C238" s="13"/>
      <c r="D238"/>
      <c r="E238" s="2"/>
      <c r="F238"/>
      <c r="G238" s="147"/>
    </row>
    <row r="239" spans="1:7" s="4" customFormat="1" ht="18" customHeight="1" x14ac:dyDescent="0.2">
      <c r="A239" s="5"/>
      <c r="B239"/>
      <c r="C239" s="13"/>
      <c r="D239"/>
      <c r="E239" s="2"/>
      <c r="F239"/>
      <c r="G239" s="147"/>
    </row>
    <row r="240" spans="1:7" s="4" customFormat="1" ht="18" customHeight="1" x14ac:dyDescent="0.2">
      <c r="A240" s="5"/>
      <c r="B240"/>
      <c r="C240" s="13"/>
      <c r="D240"/>
      <c r="E240" s="2"/>
      <c r="F240"/>
      <c r="G240" s="147"/>
    </row>
    <row r="241" spans="1:15" s="4" customFormat="1" ht="19.5" customHeight="1" x14ac:dyDescent="0.2">
      <c r="A241" s="5"/>
      <c r="B241"/>
      <c r="C241" s="13"/>
      <c r="F241"/>
      <c r="G241" s="147"/>
    </row>
    <row r="242" spans="1:15" s="4" customFormat="1" ht="19.5" customHeight="1" x14ac:dyDescent="0.2">
      <c r="A242" s="5"/>
      <c r="B242"/>
      <c r="C242" s="13"/>
      <c r="F242"/>
      <c r="G242" s="147"/>
    </row>
    <row r="243" spans="1:15" ht="20.100000000000001" customHeight="1" x14ac:dyDescent="0.2">
      <c r="A243" s="5"/>
      <c r="E243" s="145"/>
      <c r="H243" s="3"/>
      <c r="I243" s="3"/>
      <c r="O243" s="4"/>
    </row>
    <row r="244" spans="1:15" ht="20.100000000000001" customHeight="1" x14ac:dyDescent="0.2">
      <c r="A244" s="5"/>
      <c r="H244" s="3"/>
      <c r="I244" s="3"/>
    </row>
    <row r="245" spans="1:15" s="3" customFormat="1" ht="21" customHeight="1" x14ac:dyDescent="0.2">
      <c r="A245" s="5"/>
      <c r="B245"/>
      <c r="C245" s="13"/>
      <c r="D245"/>
      <c r="E245" s="2"/>
      <c r="F245"/>
      <c r="G245" s="145"/>
      <c r="O245"/>
    </row>
    <row r="246" spans="1:15" s="3" customFormat="1" ht="15" customHeight="1" x14ac:dyDescent="0.2">
      <c r="A246" s="5"/>
      <c r="B246"/>
      <c r="C246" s="13"/>
      <c r="D246"/>
      <c r="E246" s="2"/>
      <c r="F246"/>
      <c r="G246" s="145"/>
    </row>
    <row r="247" spans="1:15" s="3" customFormat="1" ht="20.100000000000001" customHeight="1" x14ac:dyDescent="0.2">
      <c r="A247" s="5"/>
      <c r="B247"/>
      <c r="C247" s="13"/>
      <c r="D247"/>
      <c r="E247" s="2"/>
      <c r="F247"/>
      <c r="G247" s="145"/>
    </row>
    <row r="248" spans="1:15" s="3" customFormat="1" ht="20.100000000000001" customHeight="1" x14ac:dyDescent="0.2">
      <c r="A248" s="5"/>
      <c r="B248"/>
      <c r="C248" s="13"/>
      <c r="D248"/>
      <c r="E248" s="2"/>
      <c r="F248"/>
      <c r="G248" s="145"/>
      <c r="J248" s="14"/>
    </row>
    <row r="249" spans="1:15" s="3" customFormat="1" ht="20.100000000000001" customHeight="1" x14ac:dyDescent="0.2">
      <c r="A249" s="5"/>
      <c r="B249"/>
      <c r="C249" s="13"/>
      <c r="D249"/>
      <c r="E249" s="2"/>
      <c r="F249"/>
      <c r="G249" s="145"/>
      <c r="J249" s="14"/>
    </row>
    <row r="250" spans="1:15" s="3" customFormat="1" ht="20.100000000000001" customHeight="1" x14ac:dyDescent="0.2">
      <c r="A250" s="5"/>
      <c r="B250"/>
      <c r="C250" s="13"/>
      <c r="D250"/>
      <c r="E250" s="2"/>
      <c r="F250"/>
      <c r="G250" s="145"/>
      <c r="H250"/>
      <c r="I250"/>
      <c r="J250" s="14"/>
    </row>
    <row r="251" spans="1:15" s="3" customFormat="1" ht="20.100000000000001" customHeight="1" x14ac:dyDescent="0.2">
      <c r="A251" s="5"/>
      <c r="B251"/>
      <c r="C251" s="13"/>
      <c r="D251"/>
      <c r="E251" s="2"/>
      <c r="F251"/>
      <c r="G251" s="145"/>
      <c r="H251"/>
      <c r="I251"/>
      <c r="J251" s="14"/>
    </row>
    <row r="252" spans="1:15" s="3" customFormat="1" ht="31.5" customHeight="1" x14ac:dyDescent="0.2">
      <c r="A252" s="5"/>
      <c r="B252"/>
      <c r="C252" s="13"/>
      <c r="D252"/>
      <c r="E252" s="2"/>
      <c r="F252"/>
      <c r="G252" s="145"/>
      <c r="H252"/>
      <c r="I252"/>
      <c r="J252" s="14"/>
    </row>
    <row r="253" spans="1:15" ht="20.100000000000001" customHeight="1" x14ac:dyDescent="0.2">
      <c r="A253" s="5"/>
      <c r="O253" s="3"/>
    </row>
    <row r="254" spans="1:15" ht="26.25" customHeight="1" x14ac:dyDescent="0.2">
      <c r="A254" s="5"/>
    </row>
    <row r="255" spans="1:15" ht="20.100000000000001" customHeight="1" x14ac:dyDescent="0.2">
      <c r="A255" s="5"/>
    </row>
    <row r="256" spans="1:15" ht="20.100000000000001" customHeight="1" x14ac:dyDescent="0.2">
      <c r="A256" s="5"/>
    </row>
    <row r="257" spans="1:1" ht="20.100000000000001" customHeight="1" x14ac:dyDescent="0.2">
      <c r="A257" s="5"/>
    </row>
    <row r="258" spans="1:1" ht="20.100000000000001" customHeight="1" x14ac:dyDescent="0.2">
      <c r="A258" s="5"/>
    </row>
    <row r="259" spans="1:1" ht="20.100000000000001" customHeight="1" x14ac:dyDescent="0.2">
      <c r="A259" s="5"/>
    </row>
    <row r="260" spans="1:1" ht="20.100000000000001" customHeight="1" x14ac:dyDescent="0.2">
      <c r="A260" s="5"/>
    </row>
    <row r="261" spans="1:1" ht="20.100000000000001" customHeight="1" x14ac:dyDescent="0.2">
      <c r="A261" s="5"/>
    </row>
    <row r="262" spans="1:1" ht="20.100000000000001" customHeight="1" x14ac:dyDescent="0.2">
      <c r="A262" s="5"/>
    </row>
    <row r="263" spans="1:1" ht="20.100000000000001" customHeight="1" x14ac:dyDescent="0.2">
      <c r="A263" s="5"/>
    </row>
    <row r="264" spans="1:1" ht="20.100000000000001" customHeight="1" x14ac:dyDescent="0.2">
      <c r="A264" s="5"/>
    </row>
    <row r="265" spans="1:1" ht="20.100000000000001" customHeight="1" x14ac:dyDescent="0.2">
      <c r="A265" s="5"/>
    </row>
    <row r="266" spans="1:1" ht="20.100000000000001" customHeight="1" x14ac:dyDescent="0.2">
      <c r="A266" s="5"/>
    </row>
    <row r="267" spans="1:1" ht="20.100000000000001" customHeight="1" x14ac:dyDescent="0.2">
      <c r="A267" s="5"/>
    </row>
    <row r="268" spans="1:1" ht="20.100000000000001" customHeight="1" x14ac:dyDescent="0.2">
      <c r="A268" s="5"/>
    </row>
    <row r="269" spans="1:1" ht="30.75" customHeight="1" x14ac:dyDescent="0.2">
      <c r="A269" s="5"/>
    </row>
    <row r="270" spans="1:1" ht="29.25" customHeight="1" x14ac:dyDescent="0.2">
      <c r="A270" s="5"/>
    </row>
    <row r="271" spans="1:1" ht="22.5" customHeight="1" x14ac:dyDescent="0.2">
      <c r="A271" s="5"/>
    </row>
    <row r="272" spans="1:1" ht="23.25" customHeight="1" x14ac:dyDescent="0.2">
      <c r="A272" s="5"/>
    </row>
    <row r="273" spans="1:13" ht="21" customHeight="1" x14ac:dyDescent="0.2">
      <c r="A273" s="5"/>
    </row>
    <row r="274" spans="1:13" ht="22.5" customHeight="1" x14ac:dyDescent="0.2">
      <c r="A274" s="5"/>
    </row>
    <row r="275" spans="1:13" ht="22.5" customHeight="1" x14ac:dyDescent="0.2">
      <c r="A275" s="5"/>
      <c r="M275" s="6"/>
    </row>
    <row r="276" spans="1:13" ht="27" customHeight="1" x14ac:dyDescent="0.2">
      <c r="A276" s="5"/>
      <c r="H276" s="6"/>
    </row>
    <row r="277" spans="1:13" ht="24.75" customHeight="1" x14ac:dyDescent="0.2">
      <c r="A277" s="5"/>
      <c r="H277" s="6"/>
    </row>
    <row r="278" spans="1:13" ht="27.75" customHeight="1" x14ac:dyDescent="0.2">
      <c r="A278" s="5"/>
    </row>
    <row r="279" spans="1:13" ht="27" customHeight="1" x14ac:dyDescent="0.2">
      <c r="A279" s="5"/>
    </row>
    <row r="280" spans="1:13" ht="25.5" customHeight="1" x14ac:dyDescent="0.2">
      <c r="A280" s="5"/>
    </row>
    <row r="281" spans="1:13" ht="20.100000000000001" customHeight="1" x14ac:dyDescent="0.2">
      <c r="A281" s="5"/>
    </row>
    <row r="282" spans="1:13" ht="20.100000000000001" customHeight="1" x14ac:dyDescent="0.2">
      <c r="A282" s="5"/>
    </row>
    <row r="283" spans="1:13" ht="20.100000000000001" customHeight="1" x14ac:dyDescent="0.2">
      <c r="A283" s="5"/>
    </row>
    <row r="284" spans="1:13" ht="20.100000000000001" customHeight="1" x14ac:dyDescent="0.2">
      <c r="A284" s="5"/>
    </row>
    <row r="285" spans="1:13" ht="20.100000000000001" customHeight="1" x14ac:dyDescent="0.2">
      <c r="A285" s="5"/>
    </row>
    <row r="286" spans="1:13" ht="20.100000000000001" customHeight="1" x14ac:dyDescent="0.2">
      <c r="A286" s="5"/>
    </row>
    <row r="287" spans="1:13" ht="20.100000000000001" customHeight="1" x14ac:dyDescent="0.2">
      <c r="A287" s="5"/>
    </row>
    <row r="288" spans="1:13" ht="20.100000000000001" customHeight="1" x14ac:dyDescent="0.2">
      <c r="A288" s="5"/>
    </row>
    <row r="289" spans="1:1" ht="20.100000000000001" customHeight="1" x14ac:dyDescent="0.2">
      <c r="A289" s="5"/>
    </row>
    <row r="290" spans="1:1" ht="20.100000000000001" customHeight="1" x14ac:dyDescent="0.2">
      <c r="A290" s="5"/>
    </row>
    <row r="291" spans="1:1" ht="20.100000000000001" customHeight="1" x14ac:dyDescent="0.2">
      <c r="A291" s="5"/>
    </row>
    <row r="292" spans="1:1" ht="20.100000000000001" customHeight="1" x14ac:dyDescent="0.2">
      <c r="A292" s="5"/>
    </row>
    <row r="293" spans="1:1" ht="20.100000000000001" customHeight="1" x14ac:dyDescent="0.2">
      <c r="A293" s="5"/>
    </row>
    <row r="294" spans="1:1" ht="20.100000000000001" customHeight="1" x14ac:dyDescent="0.2">
      <c r="A294" s="5"/>
    </row>
    <row r="295" spans="1:1" ht="20.100000000000001" customHeight="1" x14ac:dyDescent="0.2">
      <c r="A295" s="5"/>
    </row>
    <row r="296" spans="1:1" ht="20.100000000000001" customHeight="1" x14ac:dyDescent="0.2">
      <c r="A296" s="5"/>
    </row>
    <row r="297" spans="1:1" ht="20.100000000000001" customHeight="1" x14ac:dyDescent="0.2">
      <c r="A297" s="5"/>
    </row>
    <row r="298" spans="1:1" ht="20.100000000000001" customHeight="1" x14ac:dyDescent="0.2">
      <c r="A298" s="5"/>
    </row>
    <row r="299" spans="1:1" ht="20.100000000000001" customHeight="1" x14ac:dyDescent="0.2">
      <c r="A299" s="5"/>
    </row>
    <row r="300" spans="1:1" ht="20.100000000000001" customHeight="1" x14ac:dyDescent="0.2">
      <c r="A300" s="5"/>
    </row>
    <row r="301" spans="1:1" ht="20.100000000000001" customHeight="1" x14ac:dyDescent="0.2">
      <c r="A301" s="5"/>
    </row>
    <row r="302" spans="1:1" ht="20.100000000000001" customHeight="1" x14ac:dyDescent="0.2">
      <c r="A302" s="5"/>
    </row>
    <row r="303" spans="1:1" ht="20.100000000000001" customHeight="1" x14ac:dyDescent="0.2">
      <c r="A303" s="5"/>
    </row>
    <row r="304" spans="1:1" ht="20.100000000000001" customHeight="1" x14ac:dyDescent="0.2">
      <c r="A304" s="5"/>
    </row>
    <row r="305" spans="1:1" ht="20.100000000000001" customHeight="1" x14ac:dyDescent="0.2">
      <c r="A305" s="5"/>
    </row>
    <row r="306" spans="1:1" ht="20.100000000000001" customHeight="1" x14ac:dyDescent="0.2">
      <c r="A306" s="5"/>
    </row>
    <row r="307" spans="1:1" ht="20.100000000000001" customHeight="1" x14ac:dyDescent="0.2">
      <c r="A307" s="5"/>
    </row>
    <row r="308" spans="1:1" ht="20.100000000000001" customHeight="1" x14ac:dyDescent="0.2">
      <c r="A308" s="5"/>
    </row>
    <row r="309" spans="1:1" ht="20.100000000000001" customHeight="1" x14ac:dyDescent="0.2">
      <c r="A309" s="5"/>
    </row>
    <row r="310" spans="1:1" ht="20.100000000000001" customHeight="1" x14ac:dyDescent="0.2">
      <c r="A310" s="5"/>
    </row>
    <row r="311" spans="1:1" ht="20.100000000000001" customHeight="1" x14ac:dyDescent="0.2">
      <c r="A311" s="5"/>
    </row>
    <row r="312" spans="1:1" ht="20.100000000000001" customHeight="1" x14ac:dyDescent="0.2">
      <c r="A312" s="5"/>
    </row>
    <row r="313" spans="1:1" ht="20.100000000000001" customHeight="1" x14ac:dyDescent="0.2">
      <c r="A313" s="5"/>
    </row>
    <row r="314" spans="1:1" ht="20.100000000000001" customHeight="1" x14ac:dyDescent="0.2">
      <c r="A314" s="5"/>
    </row>
    <row r="315" spans="1:1" ht="20.100000000000001" customHeight="1" x14ac:dyDescent="0.2">
      <c r="A315" s="5"/>
    </row>
    <row r="316" spans="1:1" ht="20.100000000000001" customHeight="1" x14ac:dyDescent="0.2">
      <c r="A316" s="5"/>
    </row>
    <row r="317" spans="1:1" ht="20.100000000000001" customHeight="1" x14ac:dyDescent="0.2"/>
    <row r="318" spans="1:1" ht="20.100000000000001" customHeight="1" x14ac:dyDescent="0.2"/>
    <row r="319" spans="1:1" ht="20.100000000000001" customHeight="1" x14ac:dyDescent="0.2"/>
    <row r="320" spans="1:1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</sheetData>
  <sheetProtection algorithmName="SHA-512" hashValue="Fha523hXIxs/kWydFhVqndJKNSuoO4C+e1ME24hB7BUrOmBw1ooRjTWGU83PveC7ziUzwo+54to5GFkCh9z5Gg==" saltValue="OWwRiLZabNQUGTlb4D0KeQ==" spinCount="100000" sheet="1" objects="1" scenarios="1"/>
  <mergeCells count="4">
    <mergeCell ref="A3:F3"/>
    <mergeCell ref="A1:C1"/>
    <mergeCell ref="A2:C2"/>
    <mergeCell ref="D233:E233"/>
  </mergeCells>
  <phoneticPr fontId="0" type="noConversion"/>
  <pageMargins left="0.19685039370078741" right="0.19685039370078741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8" sqref="W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PRIHODI</vt:lpstr>
      <vt:lpstr>RASHODI</vt:lpstr>
      <vt:lpstr>List1</vt:lpstr>
    </vt:vector>
  </TitlesOfParts>
  <Company>Istarska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Peruško Hajnc</dc:creator>
  <cp:lastModifiedBy>Verica</cp:lastModifiedBy>
  <cp:lastPrinted>2023-11-21T12:14:50Z</cp:lastPrinted>
  <dcterms:created xsi:type="dcterms:W3CDTF">2013-09-16T08:19:56Z</dcterms:created>
  <dcterms:modified xsi:type="dcterms:W3CDTF">2023-12-08T06:50:43Z</dcterms:modified>
</cp:coreProperties>
</file>